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360" yWindow="15" windowWidth="11340" windowHeight="8070"/>
  </bookViews>
  <sheets>
    <sheet name="PRICED BOQ" sheetId="2" r:id="rId1"/>
    <sheet name="Boq Abstract" sheetId="4" r:id="rId2"/>
  </sheets>
  <definedNames>
    <definedName name="_xlnm.Print_Titles" localSheetId="0">'PRICED BOQ'!$8:$8</definedName>
  </definedNames>
  <calcPr calcId="125725"/>
</workbook>
</file>

<file path=xl/calcChain.xml><?xml version="1.0" encoding="utf-8"?>
<calcChain xmlns="http://schemas.openxmlformats.org/spreadsheetml/2006/main">
  <c r="F31" i="2"/>
  <c r="F118"/>
  <c r="F99"/>
  <c r="F78"/>
  <c r="F42"/>
  <c r="F134"/>
  <c r="F77"/>
  <c r="F76"/>
  <c r="F75"/>
  <c r="F74"/>
  <c r="F73"/>
  <c r="F105"/>
  <c r="F79"/>
  <c r="F103"/>
  <c r="F55"/>
  <c r="F37"/>
  <c r="F36"/>
  <c r="F33"/>
  <c r="F27"/>
  <c r="F26"/>
  <c r="F66"/>
  <c r="F60"/>
  <c r="F59"/>
  <c r="F54"/>
  <c r="F41"/>
  <c r="F35"/>
  <c r="F39"/>
  <c r="F117"/>
  <c r="F28"/>
  <c r="F12"/>
  <c r="F144"/>
  <c r="F140"/>
  <c r="F138"/>
  <c r="F136"/>
  <c r="F25"/>
  <c r="F17"/>
  <c r="F10"/>
  <c r="F11"/>
  <c r="F30"/>
  <c r="F23"/>
  <c r="F24"/>
  <c r="F32"/>
  <c r="F34"/>
  <c r="F46"/>
  <c r="F47" s="1"/>
  <c r="C8" i="4" s="1"/>
  <c r="F51" i="2"/>
  <c r="F53"/>
  <c r="F56"/>
  <c r="F61"/>
  <c r="F68"/>
  <c r="F104"/>
  <c r="F106" s="1"/>
  <c r="C13" i="4" s="1"/>
  <c r="F109" i="2"/>
  <c r="F110"/>
  <c r="F111"/>
  <c r="F115"/>
  <c r="F119" s="1"/>
  <c r="C15" i="4" s="1"/>
  <c r="F116" i="2"/>
  <c r="F38"/>
  <c r="F67"/>
  <c r="F88"/>
  <c r="F100" s="1"/>
  <c r="C12" i="4" s="1"/>
  <c r="F95" i="2"/>
  <c r="F65"/>
  <c r="F40"/>
  <c r="F18" l="1"/>
  <c r="C6" i="4" s="1"/>
  <c r="G17" i="2"/>
  <c r="H17" s="1"/>
  <c r="F13"/>
  <c r="F112"/>
  <c r="C14" i="4" s="1"/>
  <c r="F146" i="2"/>
  <c r="C21" i="4" s="1"/>
  <c r="F80" i="2"/>
  <c r="C11" i="4" s="1"/>
  <c r="F69" i="2"/>
  <c r="C10" i="4" s="1"/>
  <c r="F62" i="2"/>
  <c r="C9" i="4" s="1"/>
  <c r="F43" i="2"/>
  <c r="C7" i="4" s="1"/>
  <c r="C5" l="1"/>
  <c r="C16" s="1"/>
  <c r="C17" s="1"/>
  <c r="F121" i="2"/>
  <c r="F124" s="1"/>
  <c r="C18" i="4" l="1"/>
  <c r="C19" s="1"/>
  <c r="F127" i="2"/>
  <c r="F129" s="1"/>
  <c r="F147" s="1"/>
  <c r="F149" l="1"/>
  <c r="F150" s="1"/>
</calcChain>
</file>

<file path=xl/sharedStrings.xml><?xml version="1.0" encoding="utf-8"?>
<sst xmlns="http://schemas.openxmlformats.org/spreadsheetml/2006/main" count="283" uniqueCount="168">
  <si>
    <t>Sl.no</t>
  </si>
  <si>
    <t>Cft</t>
  </si>
  <si>
    <t>Sq.ft</t>
  </si>
  <si>
    <t>Plastering</t>
  </si>
  <si>
    <t>V</t>
  </si>
  <si>
    <t xml:space="preserve"> </t>
  </si>
  <si>
    <t>I</t>
  </si>
  <si>
    <t>Sub total</t>
  </si>
  <si>
    <t>II</t>
  </si>
  <si>
    <t>III</t>
  </si>
  <si>
    <t>IV</t>
  </si>
  <si>
    <t>VI</t>
  </si>
  <si>
    <t>VII</t>
  </si>
  <si>
    <t>VIII</t>
  </si>
  <si>
    <t>3</t>
  </si>
  <si>
    <t>a</t>
  </si>
  <si>
    <t>b</t>
  </si>
  <si>
    <t>c</t>
  </si>
  <si>
    <t>d</t>
  </si>
  <si>
    <t>i</t>
  </si>
  <si>
    <t>Kgs</t>
  </si>
  <si>
    <t>Brick work</t>
  </si>
  <si>
    <t>e</t>
  </si>
  <si>
    <t>Miscellaneous</t>
  </si>
  <si>
    <t>General Builder's work</t>
  </si>
  <si>
    <t>S.No</t>
  </si>
  <si>
    <t>DESCRIPTION OF WORK</t>
  </si>
  <si>
    <t>QTY</t>
  </si>
  <si>
    <t>RATE</t>
  </si>
  <si>
    <t>UNIT</t>
  </si>
  <si>
    <t>AMOUNT</t>
  </si>
  <si>
    <t>1</t>
  </si>
  <si>
    <t>2</t>
  </si>
  <si>
    <t xml:space="preserve">Sub total </t>
  </si>
  <si>
    <t>Earthwork</t>
  </si>
  <si>
    <t xml:space="preserve">Cement concrete </t>
  </si>
  <si>
    <t>RCC works</t>
  </si>
  <si>
    <t>In plinth beam</t>
  </si>
  <si>
    <t>in columns in footings</t>
  </si>
  <si>
    <t>in columns in super structure G.F</t>
  </si>
  <si>
    <t>in columns in super structure F.F</t>
  </si>
  <si>
    <t>in Slabs in G.F</t>
  </si>
  <si>
    <t>in Slabs in F.F</t>
  </si>
  <si>
    <t>in Beams G.F</t>
  </si>
  <si>
    <t>in Beams F.F</t>
  </si>
  <si>
    <t>In lintels</t>
  </si>
  <si>
    <t>f</t>
  </si>
  <si>
    <t>sub total</t>
  </si>
  <si>
    <t>Steel and its fabrication</t>
  </si>
  <si>
    <t>MT</t>
  </si>
  <si>
    <t xml:space="preserve">Brickwork </t>
  </si>
  <si>
    <t xml:space="preserve">In super structure </t>
  </si>
  <si>
    <t>In Ground floor</t>
  </si>
  <si>
    <t>In First floor</t>
  </si>
  <si>
    <t>In terrace floor</t>
  </si>
  <si>
    <t>115mm brickwork in CM 1:4</t>
  </si>
  <si>
    <t>Roofing</t>
  </si>
  <si>
    <t>Total civil work</t>
  </si>
  <si>
    <t>Grand total</t>
  </si>
  <si>
    <t>in columns in super structure Terrace floor</t>
  </si>
  <si>
    <t>in Slab terrace floor</t>
  </si>
  <si>
    <t xml:space="preserve">ABSTRACT </t>
  </si>
  <si>
    <t>Description of work</t>
  </si>
  <si>
    <t>Total Value</t>
  </si>
  <si>
    <t>Earth work</t>
  </si>
  <si>
    <t>P.C.C work</t>
  </si>
  <si>
    <t>R.C.C. work</t>
  </si>
  <si>
    <t>Steel &amp; fabrication</t>
  </si>
  <si>
    <t>in Beams Terrace floor</t>
  </si>
  <si>
    <t>In super structure in Ground floor</t>
  </si>
  <si>
    <t>In super structure in First  floor</t>
  </si>
  <si>
    <t xml:space="preserve">Flooring </t>
  </si>
  <si>
    <t>Sft</t>
  </si>
  <si>
    <t>4</t>
  </si>
  <si>
    <t>5</t>
  </si>
  <si>
    <t xml:space="preserve">Carpentry and Joinery </t>
  </si>
  <si>
    <t>Rft</t>
  </si>
  <si>
    <t>IX</t>
  </si>
  <si>
    <t xml:space="preserve">Painting </t>
  </si>
  <si>
    <t>Prepare surfaces and apply two or more coats of white wash to ceiling, sides and soffit of beams etc. at all levels.</t>
  </si>
  <si>
    <t>X</t>
  </si>
  <si>
    <t>XI</t>
  </si>
  <si>
    <t>cft</t>
  </si>
  <si>
    <t>Steps brick work with C.M.1:3</t>
  </si>
  <si>
    <t>Painting</t>
  </si>
  <si>
    <t>XII</t>
  </si>
  <si>
    <t>Flooring</t>
  </si>
  <si>
    <t>Carpentry</t>
  </si>
  <si>
    <t>in columns F.B</t>
  </si>
  <si>
    <t>XIII</t>
  </si>
  <si>
    <t>Staircase slab</t>
  </si>
  <si>
    <t>Plumbing work ( Tota civil work 5%)</t>
  </si>
  <si>
    <t>Note : -</t>
  </si>
  <si>
    <t>The following items not included in the estimate that is addl. Items</t>
  </si>
  <si>
    <t>Lit</t>
  </si>
  <si>
    <t>Addl item costing</t>
  </si>
  <si>
    <t>XIV</t>
  </si>
  <si>
    <t>Addl works</t>
  </si>
  <si>
    <t>Supplying and filling of spreading of river sand of approved quality in layers of 150mm thick including cost of sand, transportation for all leads, loading, unloading, spreading in layers at all depths, watering compacting to 90% max dry density as directed.</t>
  </si>
  <si>
    <t>Supplying and filling of Pit sand of approved quality  in layers of 300mm thick including cost of pit sand, transportation for all leads, loading, unloading, spreading in layers at all depths, watering compacting to 90% max dry density as directed.</t>
  </si>
  <si>
    <t>Providing and laying Plain cement Concrete 1 : 4 : 8 (one part of cement, four part of sand and eight  parts of good approved 40mm HBG jelly), well mixed and placed in position and consolidated by rammer.  The sides and bottom of excavation should have been well rammed with water before laying of concrete. The top of concrete to be made to even level without adding any mortar.</t>
  </si>
  <si>
    <t>In Foundation, basement and flooring</t>
  </si>
  <si>
    <t>RCC M25 Grade</t>
  </si>
  <si>
    <t>RCC M20 Grade</t>
  </si>
  <si>
    <t>Providing,cutting, bending and tying in position including straightening, Tor Steel deformed bars of Grade Fe-415 for steel reinforcement in R.C.C works, including cost of two strands of 18 SWG GI binding wire etc. complete. The rate to be quoted is for finished item of works.</t>
  </si>
  <si>
    <t>Brcikwork115mm wide in Cement Mortor 1 : 4 (One part of Cement and Four parts of good Granular River Sand free from foreign impurites) with 2 Nos. 6mm M.S Rods at every fifth layer including all leads and lifts etc. complete.  The rate to include necessary scaffolding curing, raking the joints to form key to receive plastering all as directed at site.</t>
  </si>
  <si>
    <r>
      <t xml:space="preserve">Prepare surface and plaster the </t>
    </r>
    <r>
      <rPr>
        <b/>
        <sz val="9"/>
        <rFont val="Arial"/>
        <family val="2"/>
      </rPr>
      <t>external surfaces of walls</t>
    </r>
    <r>
      <rPr>
        <sz val="9"/>
        <rFont val="Arial"/>
        <family val="2"/>
      </rPr>
      <t>, R.C.C surfaces contigeious to masonry with cement mortar 1 : 5, 12mm thick using good river sand, including patch plaster etc.  The rate to include apart from the above the cost of scaffolding, curing, tools and plants etc.complete in all floors.</t>
    </r>
  </si>
  <si>
    <r>
      <t xml:space="preserve">Plastering the sides and </t>
    </r>
    <r>
      <rPr>
        <b/>
        <sz val="9"/>
        <rFont val="Arial"/>
        <family val="2"/>
      </rPr>
      <t xml:space="preserve">soffits of slabs and beams </t>
    </r>
    <r>
      <rPr>
        <sz val="9"/>
        <rFont val="Arial"/>
        <family val="2"/>
      </rPr>
      <t>with cement mortar 1:4, 12mm thick using good screened river sand incluing providing patch plaster etc.  The rate  to include apart from above the cost of all scaffolding, curing. Wetting the walls before proceeding with the plastering etc. complete in all floors.</t>
    </r>
  </si>
  <si>
    <t xml:space="preserve">Providing and laying water proofing over the R.C.C floor with Cement Mortor 1:3 of 20mm thick premixed with water proofing chemicals such as conbex 100 of FOSROC chemicals cera proof I.W.P. powder / cera proof I.W.D liquid conforming to I.S 2645 of 1975 and reaffirmed in 1992 the chemical mixed integraly with cement in dry form before being mixed with water and the modified mortor is applied on the slab prepared already including roughering of slab to receive the polymer intergral modified cement mortor.  </t>
  </si>
  <si>
    <t xml:space="preserve">Providing and laying brick jelly lime concrete comprising of one part of lime to 2.5 parts of brick jelly well mixed and laid to slope and gradients including shampering the brick jelly concrete at the mouth of Rain Water pipes, the brick jelly lime concrete well beaten with wood knives after pouring a mixture of koddukai and jaggery well dissolved in water atleast for 72 hours so as to make the top surface of concrete smooth to receive roof tiles over the roof of first floor. The work will be carried out strictly as directed by the Engineer incharge of the work. </t>
  </si>
  <si>
    <t>Prepare surface and lay one layer of west coast pressed tiles of approved brand and make over a bed of Cement Mortar 1 : 3 around 20mm thick with water proof compound of approved quality at the rate of 2% of weight of cement. The tiles are to be well set in cement mortar by gently taping on the tiles till such time the slurry comes out, including wiping the excess slurry by cloth and flush pointing the joints with Cement Mortar 1 : 3 etc complete as directed by the Engineer incharge of the work.</t>
  </si>
  <si>
    <t>Providing and laying Brick Jelly Cement Concrete 1 : 4 : 8 (One part of Cement : Four part of river sand :  Eight parts of broken brick jelly of 40mm size) free from dust and powder in sunken portions of toilets all as directed by the Architects and drawings etc. complete.</t>
  </si>
  <si>
    <t>Note : All flooring materials size, colour and shade are approved by Architects before procurement in site.</t>
  </si>
  <si>
    <t>MAIN DOOR - Panelled</t>
  </si>
  <si>
    <t xml:space="preserve">The rate will also include 6 nos of hold fast 200 x 100 x 6mm to be fixed to the  adjoining rcc members / brickworks including chippping of pockets and grouting the same with M25 concrete all as directed by the Architect.  </t>
  </si>
  <si>
    <t xml:space="preserve">All the fixtures like handle, lock, hinges, etc will be supplied by client. All fixing fixtures will be be done by the contractor, as required for a first class workmanship.   </t>
  </si>
  <si>
    <r>
      <t xml:space="preserve">The edges and faces (front &amp; rear) of the teakwood shutter and frame will be </t>
    </r>
    <r>
      <rPr>
        <b/>
        <sz val="9"/>
        <rFont val="Arial"/>
        <family val="2"/>
      </rPr>
      <t>polished with three coats of clear melamine polish</t>
    </r>
    <r>
      <rPr>
        <sz val="9"/>
        <rFont val="Arial"/>
        <family val="2"/>
      </rPr>
      <t>.  The selection of the hardwares stated above will be purely at the description of the Architect/Client.</t>
    </r>
  </si>
  <si>
    <t xml:space="preserve">The rate will also include 6 nos of hold fast 200 x 100 x 6mm to be fixed to the adjoining rcc members / brickworks including chippping of pockets and grouting the same with M25 concrete all as directed by the Architect.  </t>
  </si>
  <si>
    <t>Fixing flush doors Confirming to relevant IS Standard with flush shutter 32mm thick with teakwood lipping and manufactured in an approved workshop such as kutty's / Diamond or other workshops approved by the Architect / Client.  The Flush Door will be resin bonded and formaldyhyde, treated chemically against dampness, termite and other fungus.  The flush shutter  to be finished with Syntheic Enamel Paint  the Colour, Pattern, Etc will selected by Architects / Client.  The rate to include cost of  fixing  completely as directed by the Architects / Client.  All the Fixtures  like Hinges, Lock, Handle, shall be supplied by client.</t>
  </si>
  <si>
    <r>
      <t>All the fixtures like handle, lock, hinges, etc will be supplied &amp; fixing will be be done by the contractor,</t>
    </r>
    <r>
      <rPr>
        <sz val="9"/>
        <rFont val="Arial"/>
        <family val="2"/>
      </rPr>
      <t xml:space="preserve"> as required for a first class workmanship.   </t>
    </r>
  </si>
  <si>
    <t>Ground , First, &amp; Head room.</t>
  </si>
  <si>
    <t>In Basement</t>
  </si>
  <si>
    <t>Providing pre construction  anti-termite treatment  comprising first operation  in foundation (bottom and sides of trenches) second operation  below floors level and third operation  all round the building  at ground level ( area of building  at ground level  will be  measured  for payment) including guarantee for ten years  from the final date of operation as per I.S.Code 6313(part II) - 1981.(End of the work guarantee should be handed over to the client ).</t>
  </si>
  <si>
    <t>Mass Earth work excavation by mechanical means in all kinds soil including soft, weathered and loose disintegrated rock (excluding hard rock)  by JCB / Poclaine, including preparing bed of excavation to the required depth, level, graded camber as directed by the Engineer-in-Charge, carting away / stacking the earth as directed including all men, materials and machineries, including cost of dozing, shoring and dewatering etc., complete as directed by the Engineer -in- Charge.</t>
  </si>
  <si>
    <t>Electrical Conduiting ,wiring, Switches cum sockets and cabling, D.B.Panels, MCB etc.,all complete</t>
  </si>
  <si>
    <t>Plumbing work like sanitary fitting &amp; c.p.fitting, Kitchen sink,pipe line work,rain water harvesting, Pumps and external plumbing work etc.,all complete</t>
  </si>
  <si>
    <t>Water tank - 4000 liter capacity - RCC , Brick work &amp; water proof plastering work , manhole cover etc., all complete.</t>
  </si>
  <si>
    <t>UG Sump - 15000 liter capacity - Excavation,PCC,RCC &amp; Water proofing work , rungs &amp; manhole cover etc., all complete.</t>
  </si>
  <si>
    <t>Septick tank - 5000 liter capacity - RCC , Brick work &amp; water proof plastering work , manhole cover etc., all complete.</t>
  </si>
  <si>
    <t>Wooden Glazed Windows  &amp; Ventilators</t>
  </si>
  <si>
    <t>Electrical work in cluding 3phase supply 9% (Total civil work )</t>
  </si>
  <si>
    <t>Providing and fixing Grill  For windows of  all sizes as shown in the drawing. The Grill  to be fixed  adjoining Walls  and to be filled with M20 RCC Concrete or inserte to the window frames (as the case may be), The rate to include cost of one coat of zing chromate all leads and lifts etc complete as directed by Architects Engineer at site. Design and pattern as shown in the drawing or complete as directed by Architects Engineer at site</t>
  </si>
  <si>
    <t>Electrical work ( Tota civil work 9%)</t>
  </si>
  <si>
    <t>Sun shade &amp; Sill slab</t>
  </si>
  <si>
    <r>
      <t xml:space="preserve">Providing and laying Anti-skid Ceramic flooring with 300mm x 300mm tiles of approved colour and shade and approved make like Johnson / Kajaria / Asian in cement mortar 1 : 3 - 20mm thick including pointing the joints with white cement, cleaning with Acid with all lead, lifts etc., in all floors. The sample tiles has to be approved by the Architect for make, colour and shade.  </t>
    </r>
    <r>
      <rPr>
        <b/>
        <sz val="9"/>
        <rFont val="Arial"/>
        <family val="2"/>
      </rPr>
      <t>Basic cost of tile will be Rs.70/- Sft</t>
    </r>
  </si>
  <si>
    <r>
      <t>Providing and laying Pressed concrete tiles (Eurocon or equivalent) of approved quality in CM 1:4, with thin joints so as to form a true and even surface and joints finished neatly with mixed with matching pigments all complete as directed.The shade and make of the tiles are to be approved by the Architects.</t>
    </r>
    <r>
      <rPr>
        <b/>
        <sz val="9"/>
        <color indexed="8"/>
        <rFont val="Arial"/>
        <family val="2"/>
      </rPr>
      <t>(Basic cost of tiles Rs.60/- per sq.ft)</t>
    </r>
  </si>
  <si>
    <r>
      <t xml:space="preserve">Providing and dadoing to walls with colour glazed tiles of size 600mm x 300mm with Cement Mortor 1 : 3 with motif tile at required two levels and the joints are pointed out with white cement neatly etc. complete . The shade and make of the tiles are to be approved by the Architects (Johnson / Kajaria / Asian/ Nitco or equivalent make) in all floors. </t>
    </r>
    <r>
      <rPr>
        <b/>
        <sz val="9"/>
        <rFont val="Arial"/>
        <family val="2"/>
      </rPr>
      <t xml:space="preserve"> Basic cost of tile will be Rs. 60 /Sft</t>
    </r>
  </si>
  <si>
    <t>ARCHITECT : D -SIGN K STUDIO</t>
  </si>
  <si>
    <r>
      <t>Providing and laying in position of concrete using 12mm to 20mm graded metal and good river sand and OPC cement 43 grade resistance cement as approved by the Architects,</t>
    </r>
    <r>
      <rPr>
        <b/>
        <sz val="10"/>
        <rFont val="Arial"/>
        <family val="2"/>
      </rPr>
      <t xml:space="preserve"> including formwork,  all leads and lifts, scaffolding wherever required,  its removal after the period of setting of  concrete, </t>
    </r>
    <r>
      <rPr>
        <sz val="10"/>
        <rFont val="Arial"/>
        <family val="2"/>
      </rPr>
      <t>curing but excluding cost of steel reinforcement placed in posiion (paid for separately) all as per the drawings / specification etc all complete.</t>
    </r>
    <r>
      <rPr>
        <b/>
        <sz val="10"/>
        <rFont val="Arial"/>
        <family val="2"/>
      </rPr>
      <t xml:space="preserve"> Cement - Ultrateck</t>
    </r>
  </si>
  <si>
    <t>in Beams S.F</t>
  </si>
  <si>
    <r>
      <t xml:space="preserve">Providing and laying brickwork with First quality stock bricks of designation 50 in cement mortar 1:5 (1 cement : 5 coarse sand) in superstructure at all heights (9" thickness without plastering). The rate to be quoted will include cost of scaffolding, racking the joints to make key for plastering, instantaneous curing for a period of not less than 21 days and the rate to include all tools and plants, materials all required for first quality work etc. complete in all floors. </t>
    </r>
    <r>
      <rPr>
        <b/>
        <sz val="9"/>
        <rFont val="Arial"/>
        <family val="2"/>
      </rPr>
      <t>Cement - Zuari , Coromandel</t>
    </r>
  </si>
  <si>
    <r>
      <t xml:space="preserve">Prepare surface and plaster the </t>
    </r>
    <r>
      <rPr>
        <b/>
        <sz val="9"/>
        <rFont val="Arial"/>
        <family val="2"/>
      </rPr>
      <t>inner surfaces of walls</t>
    </r>
    <r>
      <rPr>
        <sz val="9"/>
        <rFont val="Arial"/>
        <family val="2"/>
      </rPr>
      <t xml:space="preserve">, R.C.C surfaces contigeious to masonry with cement mortar 1 : 5, 12mm thick using good river sand, including patch plaster etc.  The rate to include apart from the above the cost of providing chicken mesh at RCC / Brick work junctions and over electrical conduits, scaffolding, curing, tools and plants etc.complete in all floors. </t>
    </r>
  </si>
  <si>
    <t>6</t>
  </si>
  <si>
    <t>7</t>
  </si>
  <si>
    <r>
      <t xml:space="preserve">Providing and laying </t>
    </r>
    <r>
      <rPr>
        <b/>
        <sz val="9"/>
        <rFont val="Arial"/>
        <family val="2"/>
      </rPr>
      <t>G20 Granite</t>
    </r>
    <r>
      <rPr>
        <sz val="9"/>
        <rFont val="Arial"/>
        <family val="2"/>
      </rPr>
      <t xml:space="preserve"> of 20mm thickness  with nosing over a bed of Cement Mortor 1 : 4 using one part of Cement and four parts of good granular river sand, joints are mitrated, the quality of stones should be approved by the Engineer incharge of the work. </t>
    </r>
    <r>
      <rPr>
        <b/>
        <sz val="9"/>
        <rFont val="Arial"/>
        <family val="2"/>
      </rPr>
      <t xml:space="preserve">The Basic cost of Jet Black Granite slab shall not be less than Rs. 120/Sq.ft </t>
    </r>
    <r>
      <rPr>
        <sz val="9"/>
        <rFont val="Arial"/>
        <family val="2"/>
      </rPr>
      <t xml:space="preserve"> The rate to include the cost of all leads, lifts, wastages, tools and plants, curing, transport, Taxes, necessary bull nosing etc complete as directed by the Architects.</t>
    </r>
    <r>
      <rPr>
        <b/>
        <sz val="9"/>
        <rFont val="Arial"/>
        <family val="2"/>
      </rPr>
      <t xml:space="preserve"> In Ground floor.</t>
    </r>
  </si>
  <si>
    <r>
      <t xml:space="preserve">Supplying and fixing main door of over all size  3'6" x 7' 0" comprising of main door </t>
    </r>
    <r>
      <rPr>
        <b/>
        <sz val="9"/>
        <rFont val="Arial"/>
        <family val="2"/>
      </rPr>
      <t>Burma teak wood</t>
    </r>
    <r>
      <rPr>
        <sz val="9"/>
        <rFont val="Arial"/>
        <family val="2"/>
      </rPr>
      <t xml:space="preserve">  / </t>
    </r>
    <r>
      <rPr>
        <b/>
        <sz val="9"/>
        <rFont val="Arial"/>
        <family val="2"/>
      </rPr>
      <t>Teak  wood II Category</t>
    </r>
    <r>
      <rPr>
        <sz val="9"/>
        <rFont val="Arial"/>
        <family val="2"/>
      </rPr>
      <t xml:space="preserve"> frame of size 150mm x 75mm on four sides and shutter will be 38mm first class teakwood shutter.  The first class teakwood will mean teakwood member without any sapwood and without any dead knots however live knots not up to 25mm may  be considered at the discussion of the Architects.   </t>
    </r>
  </si>
  <si>
    <t xml:space="preserve">Solid moulded Door </t>
  </si>
  <si>
    <t>Ground , First, &amp; Second floor</t>
  </si>
  <si>
    <t xml:space="preserve">Providing and Fixing of MS pipe Railing made out of dia 50x1.5mm thick  MS pipe as top rail, 25x25 mm MS Square bar as Vertical height of 1000mm spacing at 1150m c/c, etc all as per your design and drawing with redoxide coating and over powder coating .  </t>
  </si>
  <si>
    <t>Compound wall work up to 7'0" Height from the FGL as per architect drawing including all civil work and MS Gate for entrance etc., all complete</t>
  </si>
  <si>
    <t>PROJECT : PROPOSED RESIDENCE BUILDING AT NEMILICHERRY , CHENNAI</t>
  </si>
  <si>
    <t>in columns in super structure S.F</t>
  </si>
  <si>
    <t>In Second  floor</t>
  </si>
  <si>
    <r>
      <t xml:space="preserve">Providing and laying Vitrified Tiles of size 600mm x 600mm with Cement Mortor 1 : 4 using one part of Cement and four parts of river sand, joints are mitrated, the quality of stones should be approved by the Engineer incharge of the work.  </t>
    </r>
    <r>
      <rPr>
        <b/>
        <sz val="9"/>
        <rFont val="Arial"/>
        <family val="2"/>
      </rPr>
      <t xml:space="preserve">The Basic cost of Vitrified tiles will be Rs. 90/-.  </t>
    </r>
    <r>
      <rPr>
        <sz val="9"/>
        <rFont val="Arial"/>
        <family val="2"/>
      </rPr>
      <t xml:space="preserve">The rate to include the cost of all leads, lifts, wastages, tools and plants, curing, transport, Taxes,  etc complete as directed by the Architects and the floor has to be proctecd and covered with clear plastic sheet with POP of 6mm-8mm thickness. </t>
    </r>
    <r>
      <rPr>
        <b/>
        <sz val="9"/>
        <rFont val="Arial"/>
        <family val="2"/>
      </rPr>
      <t>Tile make - Anuj In all Floor</t>
    </r>
  </si>
  <si>
    <r>
      <t>Providing and fixing vitrified tiles100mm high of approved quality in skirting in CM 1:4, with thin joints so as to form a true and even surface and joints finished neatly with mixed with matching pigments all complete as directed.</t>
    </r>
    <r>
      <rPr>
        <b/>
        <sz val="9"/>
        <color indexed="8"/>
        <rFont val="Arial"/>
        <family val="2"/>
      </rPr>
      <t>(Basic cost of tiles will be Rs.90/- per sq.ft) In all Floor</t>
    </r>
  </si>
  <si>
    <t>GF - Main Door of size 3'3" x 7'0" - Burma teak wood</t>
  </si>
  <si>
    <r>
      <t>Supplying and fixing of doors of comprising of</t>
    </r>
    <r>
      <rPr>
        <b/>
        <sz val="9"/>
        <rFont val="Arial"/>
        <family val="2"/>
      </rPr>
      <t xml:space="preserve"> Second quality Paduak wood  </t>
    </r>
    <r>
      <rPr>
        <sz val="9"/>
        <rFont val="Arial"/>
        <family val="2"/>
      </rPr>
      <t xml:space="preserve">frame of size 100mm x 75mm on three sides and shutter will be Flush door shutter.  </t>
    </r>
  </si>
  <si>
    <r>
      <t xml:space="preserve">Providing and fixing sesoned </t>
    </r>
    <r>
      <rPr>
        <b/>
        <sz val="9"/>
        <rFont val="Arial"/>
        <family val="2"/>
      </rPr>
      <t>Second quality paduk wood</t>
    </r>
    <r>
      <rPr>
        <sz val="9"/>
        <rFont val="Arial"/>
        <family val="2"/>
      </rPr>
      <t xml:space="preserve"> glazed shutters with 75 x 35mm paduk wood styles alround using plain saint gobain glass panes of 4mm thk including SS hinges, handles with necessary screws at top and bottom as directed etc complete as directed.</t>
    </r>
  </si>
  <si>
    <t>Supplying and fixing entrance compound wall gate as per architectural drawing etc., all complete</t>
  </si>
  <si>
    <t>Ls</t>
  </si>
  <si>
    <t>g</t>
  </si>
  <si>
    <t>Pergola beam</t>
  </si>
  <si>
    <t>In tie beam</t>
  </si>
  <si>
    <r>
      <t xml:space="preserve">Preparing the surface and applying Birla Putty or equivalent make approved by Architect with 2 or more coats of Acrylic Emulsion for </t>
    </r>
    <r>
      <rPr>
        <b/>
        <sz val="9"/>
        <rFont val="Arial"/>
        <family val="2"/>
      </rPr>
      <t>all internal walls</t>
    </r>
    <r>
      <rPr>
        <sz val="9"/>
        <rFont val="Arial"/>
        <family val="2"/>
      </rPr>
      <t xml:space="preserve"> over one coat of primer of  approved quality, make </t>
    </r>
    <r>
      <rPr>
        <b/>
        <sz val="9"/>
        <rFont val="Arial"/>
        <family val="2"/>
      </rPr>
      <t>(Asian)</t>
    </r>
    <r>
      <rPr>
        <sz val="9"/>
        <rFont val="Arial"/>
        <family val="2"/>
      </rPr>
      <t xml:space="preserve"> or equivalent approved by the Architect etc. to get even shade for all internal walls including necessary scaffolding etc complete as directed by Engineer - in - charge. The surface shall be true to plumb after painting.</t>
    </r>
  </si>
  <si>
    <r>
      <t xml:space="preserve">Preparing the surface and applying 2 coats of </t>
    </r>
    <r>
      <rPr>
        <b/>
        <sz val="9"/>
        <rFont val="Arial"/>
        <family val="2"/>
      </rPr>
      <t>ACE</t>
    </r>
    <r>
      <rPr>
        <sz val="9"/>
        <rFont val="Arial"/>
        <family val="2"/>
      </rPr>
      <t xml:space="preserve"> </t>
    </r>
    <r>
      <rPr>
        <b/>
        <sz val="9"/>
        <rFont val="Arial"/>
        <family val="2"/>
      </rPr>
      <t>exterior Emulsion Paint</t>
    </r>
    <r>
      <rPr>
        <sz val="9"/>
        <rFont val="Arial"/>
        <family val="2"/>
      </rPr>
      <t xml:space="preserve"> for all Outside Plastered area over one coat of primer of  approved quality, make etc. to get even shade for all walls including necessary scaffolding in all floors complete as directed by Engineer - in - charge. The surface shall be true to plumb after painting.</t>
    </r>
  </si>
  <si>
    <r>
      <t xml:space="preserve">Providing and fixing ceraplank with frame work &amp; screws of approved quality, size and colour in wall elevation etc., all complete as directed. The shade and make of the ceraplank are to be approved by the Architects. </t>
    </r>
    <r>
      <rPr>
        <b/>
        <sz val="9"/>
        <rFont val="Arial"/>
        <family val="2"/>
      </rPr>
      <t>(Basic cost of tiles Rs.70/- per sq.ft)</t>
    </r>
  </si>
  <si>
    <t xml:space="preserve">Providing and Fixing of MS rectangular box section made out of  75x38mm   as per architectural drawing etc all complete with redoxide coating and over powder coating .  </t>
  </si>
  <si>
    <t>External paving block (Approxmate area) - including base pit sand  filling -0'9" and snad filling 6" thk etc., all complete</t>
  </si>
</sst>
</file>

<file path=xl/styles.xml><?xml version="1.0" encoding="utf-8"?>
<styleSheet xmlns="http://schemas.openxmlformats.org/spreadsheetml/2006/main">
  <fonts count="19">
    <font>
      <sz val="10"/>
      <name val="Arial"/>
    </font>
    <font>
      <b/>
      <sz val="10"/>
      <name val="Arial"/>
      <family val="2"/>
    </font>
    <font>
      <sz val="10"/>
      <name val="Arial"/>
      <family val="2"/>
    </font>
    <font>
      <sz val="9"/>
      <name val="Arial"/>
    </font>
    <font>
      <b/>
      <sz val="9"/>
      <name val="Arial"/>
      <family val="2"/>
    </font>
    <font>
      <sz val="9"/>
      <color indexed="8"/>
      <name val="Arial"/>
      <family val="2"/>
    </font>
    <font>
      <b/>
      <sz val="9"/>
      <color indexed="8"/>
      <name val="Arial"/>
      <family val="2"/>
    </font>
    <font>
      <sz val="9"/>
      <name val="Arial"/>
      <family val="2"/>
    </font>
    <font>
      <sz val="8"/>
      <name val="Arial"/>
    </font>
    <font>
      <sz val="10"/>
      <color indexed="63"/>
      <name val="Arial"/>
    </font>
    <font>
      <i/>
      <sz val="9"/>
      <color indexed="8"/>
      <name val="Arial"/>
      <family val="2"/>
    </font>
    <font>
      <i/>
      <sz val="9"/>
      <name val="Arial"/>
      <family val="2"/>
    </font>
    <font>
      <sz val="9"/>
      <color indexed="8"/>
      <name val="Arial"/>
    </font>
    <font>
      <sz val="11"/>
      <color indexed="63"/>
      <name val="Arial"/>
    </font>
    <font>
      <b/>
      <sz val="11"/>
      <color indexed="63"/>
      <name val="Arial"/>
    </font>
    <font>
      <b/>
      <sz val="10"/>
      <color indexed="63"/>
      <name val="Arial"/>
    </font>
    <font>
      <sz val="11"/>
      <name val="Arial"/>
      <family val="2"/>
    </font>
    <font>
      <sz val="11"/>
      <color indexed="63"/>
      <name val="Arial"/>
      <family val="2"/>
    </font>
    <font>
      <b/>
      <sz val="10"/>
      <color indexed="63"/>
      <name val="Arial"/>
      <family val="2"/>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15">
    <xf numFmtId="0" fontId="0" fillId="0" borderId="0" xfId="0"/>
    <xf numFmtId="1" fontId="0" fillId="0" borderId="0" xfId="0" applyNumberFormat="1"/>
    <xf numFmtId="0" fontId="1" fillId="0" borderId="0" xfId="0" applyFont="1"/>
    <xf numFmtId="1" fontId="5" fillId="0" borderId="1" xfId="0" applyNumberFormat="1" applyFont="1" applyFill="1" applyBorder="1" applyAlignment="1">
      <alignment horizontal="center" vertical="top" wrapText="1"/>
    </xf>
    <xf numFmtId="49" fontId="5" fillId="0" borderId="1" xfId="0" applyNumberFormat="1" applyFont="1" applyFill="1" applyBorder="1" applyAlignment="1">
      <alignment horizontal="left" vertical="top" wrapText="1"/>
    </xf>
    <xf numFmtId="2" fontId="6" fillId="0" borderId="1" xfId="0" applyNumberFormat="1" applyFont="1" applyFill="1" applyBorder="1" applyAlignment="1">
      <alignment horizontal="left" vertical="top" wrapText="1"/>
    </xf>
    <xf numFmtId="49" fontId="5" fillId="0" borderId="1" xfId="0" applyNumberFormat="1" applyFont="1" applyFill="1" applyBorder="1" applyAlignment="1">
      <alignment horizontal="right" vertical="top" wrapText="1"/>
    </xf>
    <xf numFmtId="2" fontId="7" fillId="0" borderId="1" xfId="0" applyNumberFormat="1" applyFont="1" applyFill="1" applyBorder="1" applyAlignment="1">
      <alignment horizontal="left" vertical="top" wrapText="1"/>
    </xf>
    <xf numFmtId="1" fontId="7" fillId="0" borderId="1" xfId="0" applyNumberFormat="1" applyFont="1" applyFill="1" applyBorder="1" applyAlignment="1">
      <alignment horizontal="center" vertical="top" wrapText="1"/>
    </xf>
    <xf numFmtId="0" fontId="9" fillId="0" borderId="0" xfId="0" applyFont="1"/>
    <xf numFmtId="0" fontId="7" fillId="0" borderId="1" xfId="0" applyNumberFormat="1" applyFont="1" applyFill="1" applyBorder="1" applyAlignment="1">
      <alignment horizontal="center" vertical="top" wrapText="1"/>
    </xf>
    <xf numFmtId="1" fontId="4" fillId="0" borderId="1" xfId="0" applyNumberFormat="1" applyFont="1" applyFill="1" applyBorder="1" applyAlignment="1">
      <alignment horizontal="right" vertical="top" wrapText="1"/>
    </xf>
    <xf numFmtId="1" fontId="7" fillId="0" borderId="1" xfId="0" applyNumberFormat="1" applyFont="1" applyFill="1" applyBorder="1" applyAlignment="1">
      <alignment horizontal="right" vertical="top" wrapText="1"/>
    </xf>
    <xf numFmtId="49" fontId="5" fillId="0" borderId="1" xfId="0" applyNumberFormat="1" applyFont="1" applyFill="1" applyBorder="1" applyAlignment="1">
      <alignment horizontal="center" vertical="top" wrapText="1"/>
    </xf>
    <xf numFmtId="0" fontId="0" fillId="0" borderId="0" xfId="0" applyAlignment="1">
      <alignment horizontal="center"/>
    </xf>
    <xf numFmtId="0" fontId="0" fillId="0" borderId="0" xfId="0" applyNumberFormat="1" applyAlignment="1">
      <alignment horizontal="center"/>
    </xf>
    <xf numFmtId="2" fontId="5" fillId="0" borderId="1" xfId="0" applyNumberFormat="1" applyFont="1" applyFill="1" applyBorder="1" applyAlignment="1">
      <alignment horizontal="left" vertical="top" wrapText="1"/>
    </xf>
    <xf numFmtId="0" fontId="0" fillId="0" borderId="1" xfId="0" applyBorder="1"/>
    <xf numFmtId="0" fontId="2" fillId="0" borderId="0" xfId="0" applyFont="1"/>
    <xf numFmtId="49" fontId="4" fillId="0" borderId="1" xfId="0" applyNumberFormat="1" applyFont="1" applyFill="1" applyBorder="1" applyAlignment="1">
      <alignment horizontal="left" vertical="top" wrapText="1"/>
    </xf>
    <xf numFmtId="2" fontId="4" fillId="0" borderId="1" xfId="0" applyNumberFormat="1" applyFont="1" applyFill="1" applyBorder="1" applyAlignment="1">
      <alignment horizontal="left" vertical="top" wrapText="1"/>
    </xf>
    <xf numFmtId="1" fontId="4" fillId="0" borderId="1" xfId="0" applyNumberFormat="1" applyFont="1" applyFill="1" applyBorder="1" applyAlignment="1">
      <alignment horizontal="center" vertical="top" wrapText="1"/>
    </xf>
    <xf numFmtId="0" fontId="4" fillId="0" borderId="1" xfId="0" applyNumberFormat="1" applyFont="1" applyFill="1" applyBorder="1" applyAlignment="1">
      <alignment horizontal="center" vertical="top" wrapText="1"/>
    </xf>
    <xf numFmtId="49" fontId="4" fillId="0" borderId="1" xfId="0" applyNumberFormat="1" applyFont="1" applyFill="1" applyBorder="1" applyAlignment="1">
      <alignment horizontal="center" vertical="top" wrapText="1"/>
    </xf>
    <xf numFmtId="49" fontId="6" fillId="0" borderId="1" xfId="0" applyNumberFormat="1" applyFont="1" applyFill="1" applyBorder="1" applyAlignment="1">
      <alignment horizontal="left" vertical="top" wrapText="1"/>
    </xf>
    <xf numFmtId="0" fontId="5" fillId="0" borderId="1" xfId="0" applyNumberFormat="1" applyFont="1" applyFill="1" applyBorder="1" applyAlignment="1">
      <alignment horizontal="center" vertical="top" wrapText="1"/>
    </xf>
    <xf numFmtId="1" fontId="5" fillId="0" borderId="1" xfId="0" applyNumberFormat="1" applyFont="1" applyFill="1" applyBorder="1" applyAlignment="1">
      <alignment horizontal="right" vertical="top" wrapText="1"/>
    </xf>
    <xf numFmtId="0" fontId="5" fillId="0" borderId="1" xfId="0" applyNumberFormat="1" applyFont="1" applyFill="1" applyBorder="1" applyAlignment="1">
      <alignment horizontal="left" vertical="top" wrapText="1"/>
    </xf>
    <xf numFmtId="1" fontId="10" fillId="0" borderId="1" xfId="0" applyNumberFormat="1" applyFont="1" applyFill="1" applyBorder="1" applyAlignment="1">
      <alignment horizontal="center" vertical="top" wrapText="1"/>
    </xf>
    <xf numFmtId="0" fontId="11" fillId="0" borderId="1" xfId="0" applyNumberFormat="1" applyFont="1" applyFill="1" applyBorder="1" applyAlignment="1">
      <alignment horizontal="center" vertical="top" wrapText="1"/>
    </xf>
    <xf numFmtId="49" fontId="10" fillId="0" borderId="1" xfId="0" applyNumberFormat="1" applyFont="1" applyFill="1" applyBorder="1" applyAlignment="1">
      <alignment horizontal="center" vertical="top" wrapText="1"/>
    </xf>
    <xf numFmtId="0" fontId="6" fillId="0" borderId="1" xfId="0" applyFont="1" applyFill="1" applyBorder="1" applyAlignment="1">
      <alignment horizontal="left" vertical="top" wrapText="1"/>
    </xf>
    <xf numFmtId="49" fontId="12" fillId="0" borderId="1" xfId="0" applyNumberFormat="1" applyFont="1" applyFill="1" applyBorder="1" applyAlignment="1">
      <alignment horizontal="right" vertical="top" wrapText="1"/>
    </xf>
    <xf numFmtId="2" fontId="12" fillId="0" borderId="1" xfId="0" applyNumberFormat="1" applyFont="1" applyFill="1" applyBorder="1" applyAlignment="1">
      <alignment horizontal="left" vertical="top" wrapText="1"/>
    </xf>
    <xf numFmtId="1" fontId="12" fillId="0" borderId="1" xfId="0" applyNumberFormat="1" applyFont="1" applyFill="1" applyBorder="1" applyAlignment="1">
      <alignment horizontal="center" vertical="top" wrapText="1"/>
    </xf>
    <xf numFmtId="1" fontId="3" fillId="0" borderId="1" xfId="0" applyNumberFormat="1" applyFont="1" applyFill="1" applyBorder="1" applyAlignment="1">
      <alignment horizontal="center" vertical="top" wrapText="1"/>
    </xf>
    <xf numFmtId="49" fontId="3" fillId="0" borderId="1" xfId="0" applyNumberFormat="1" applyFont="1" applyFill="1" applyBorder="1" applyAlignment="1">
      <alignment horizontal="center" vertical="top" wrapText="1"/>
    </xf>
    <xf numFmtId="49" fontId="3" fillId="0" borderId="1" xfId="0" applyNumberFormat="1" applyFont="1" applyFill="1" applyBorder="1" applyAlignment="1">
      <alignment horizontal="right" vertical="top" wrapText="1"/>
    </xf>
    <xf numFmtId="49" fontId="3" fillId="0" borderId="1" xfId="0" applyNumberFormat="1" applyFont="1" applyFill="1" applyBorder="1" applyAlignment="1">
      <alignment horizontal="left" vertical="top" wrapText="1"/>
    </xf>
    <xf numFmtId="0" fontId="0" fillId="0" borderId="1" xfId="0" applyBorder="1" applyAlignment="1">
      <alignment horizontal="center"/>
    </xf>
    <xf numFmtId="0" fontId="0" fillId="0" borderId="1" xfId="0" applyNumberFormat="1" applyBorder="1" applyAlignment="1">
      <alignment horizontal="center"/>
    </xf>
    <xf numFmtId="1" fontId="0" fillId="0" borderId="1" xfId="0" applyNumberFormat="1" applyBorder="1"/>
    <xf numFmtId="0" fontId="13" fillId="0" borderId="0" xfId="0" applyFont="1" applyBorder="1" applyAlignment="1">
      <alignment horizontal="left" vertical="top" wrapText="1"/>
    </xf>
    <xf numFmtId="49" fontId="14" fillId="0" borderId="0" xfId="0" applyNumberFormat="1" applyFont="1" applyFill="1" applyBorder="1" applyAlignment="1">
      <alignment horizontal="left" vertical="top"/>
    </xf>
    <xf numFmtId="0" fontId="14" fillId="0" borderId="0" xfId="0" applyFont="1" applyBorder="1" applyAlignment="1">
      <alignment vertical="top"/>
    </xf>
    <xf numFmtId="49" fontId="14" fillId="0" borderId="0" xfId="0" applyNumberFormat="1" applyFont="1" applyFill="1" applyBorder="1" applyAlignment="1">
      <alignment horizontal="left" vertical="top" wrapText="1"/>
    </xf>
    <xf numFmtId="0" fontId="9" fillId="0" borderId="0" xfId="0" applyFont="1" applyBorder="1"/>
    <xf numFmtId="0" fontId="14" fillId="0" borderId="1" xfId="0" applyFont="1" applyBorder="1" applyAlignment="1">
      <alignment wrapText="1"/>
    </xf>
    <xf numFmtId="0" fontId="14" fillId="0" borderId="0" xfId="0" applyFont="1" applyBorder="1" applyAlignment="1">
      <alignment wrapText="1"/>
    </xf>
    <xf numFmtId="0" fontId="15" fillId="0" borderId="0" xfId="0" applyFont="1"/>
    <xf numFmtId="0" fontId="13" fillId="0" borderId="1" xfId="0" applyFont="1" applyBorder="1" applyAlignment="1">
      <alignment horizontal="left" vertical="top" wrapText="1"/>
    </xf>
    <xf numFmtId="1" fontId="13" fillId="0" borderId="1" xfId="0" applyNumberFormat="1" applyFont="1" applyBorder="1" applyAlignment="1">
      <alignment horizontal="right" vertical="top" wrapText="1"/>
    </xf>
    <xf numFmtId="1" fontId="13" fillId="0" borderId="0" xfId="0" applyNumberFormat="1" applyFont="1" applyBorder="1" applyAlignment="1">
      <alignment horizontal="right" vertical="top" wrapText="1"/>
    </xf>
    <xf numFmtId="1" fontId="9" fillId="0" borderId="0" xfId="0" applyNumberFormat="1" applyFont="1"/>
    <xf numFmtId="0" fontId="14" fillId="0" borderId="1" xfId="0" applyFont="1" applyBorder="1" applyAlignment="1">
      <alignment horizontal="left" vertical="top" wrapText="1"/>
    </xf>
    <xf numFmtId="1" fontId="14" fillId="0" borderId="1" xfId="0" applyNumberFormat="1" applyFont="1" applyBorder="1" applyAlignment="1">
      <alignment horizontal="right" vertical="top" wrapText="1"/>
    </xf>
    <xf numFmtId="1" fontId="14" fillId="0" borderId="0" xfId="0" applyNumberFormat="1" applyFont="1" applyBorder="1" applyAlignment="1">
      <alignment horizontal="right" vertical="top" wrapText="1"/>
    </xf>
    <xf numFmtId="0" fontId="7" fillId="0" borderId="1" xfId="0" applyNumberFormat="1" applyFont="1" applyFill="1" applyBorder="1" applyAlignment="1">
      <alignment horizontal="right" vertical="top" wrapText="1"/>
    </xf>
    <xf numFmtId="49" fontId="4" fillId="0" borderId="0" xfId="0" applyNumberFormat="1" applyFont="1" applyFill="1" applyBorder="1" applyAlignment="1">
      <alignment horizontal="left" vertical="top" wrapText="1"/>
    </xf>
    <xf numFmtId="49" fontId="4" fillId="0" borderId="0" xfId="0" applyNumberFormat="1" applyFont="1" applyFill="1" applyBorder="1" applyAlignment="1">
      <alignment horizontal="center" vertical="top" wrapText="1"/>
    </xf>
    <xf numFmtId="1" fontId="4" fillId="0" borderId="0" xfId="0" applyNumberFormat="1" applyFont="1" applyFill="1" applyBorder="1" applyAlignment="1">
      <alignment horizontal="left" vertical="top" wrapText="1"/>
    </xf>
    <xf numFmtId="1" fontId="3" fillId="0" borderId="0" xfId="0" applyNumberFormat="1" applyFont="1" applyFill="1" applyBorder="1" applyAlignment="1">
      <alignment horizontal="center" vertical="top" wrapText="1"/>
    </xf>
    <xf numFmtId="1" fontId="3" fillId="0" borderId="0" xfId="0" applyNumberFormat="1" applyFont="1" applyFill="1" applyBorder="1" applyAlignment="1">
      <alignment horizontal="right" vertical="top" wrapText="1"/>
    </xf>
    <xf numFmtId="49" fontId="5" fillId="0" borderId="0" xfId="0" applyNumberFormat="1" applyFont="1" applyFill="1" applyBorder="1" applyAlignment="1">
      <alignment horizontal="left" vertical="top" wrapText="1"/>
    </xf>
    <xf numFmtId="2" fontId="3" fillId="0" borderId="0" xfId="0" applyNumberFormat="1" applyFont="1" applyFill="1" applyBorder="1" applyAlignment="1">
      <alignment horizontal="left" vertical="top" wrapText="1"/>
    </xf>
    <xf numFmtId="0" fontId="3" fillId="0" borderId="0" xfId="0" applyNumberFormat="1" applyFont="1" applyFill="1" applyBorder="1" applyAlignment="1">
      <alignment horizontal="center" vertical="top" wrapText="1"/>
    </xf>
    <xf numFmtId="49" fontId="3" fillId="0" borderId="0" xfId="0" applyNumberFormat="1" applyFont="1" applyFill="1" applyBorder="1" applyAlignment="1">
      <alignment horizontal="center" vertical="top" wrapText="1"/>
    </xf>
    <xf numFmtId="49" fontId="6" fillId="0" borderId="1" xfId="0" applyNumberFormat="1" applyFont="1" applyFill="1" applyBorder="1" applyAlignment="1">
      <alignment horizontal="right" vertical="top" wrapText="1"/>
    </xf>
    <xf numFmtId="2" fontId="7" fillId="0" borderId="1" xfId="0" applyNumberFormat="1" applyFont="1" applyFill="1" applyBorder="1" applyAlignment="1">
      <alignment horizontal="center" vertical="top" wrapText="1"/>
    </xf>
    <xf numFmtId="0" fontId="4" fillId="0" borderId="1" xfId="0" applyNumberFormat="1" applyFont="1" applyFill="1" applyBorder="1" applyAlignment="1">
      <alignment horizontal="left" vertical="top" wrapText="1"/>
    </xf>
    <xf numFmtId="0" fontId="7" fillId="0" borderId="1" xfId="0" applyNumberFormat="1" applyFont="1" applyFill="1" applyBorder="1" applyAlignment="1">
      <alignment horizontal="left" vertical="top" wrapText="1"/>
    </xf>
    <xf numFmtId="49" fontId="7" fillId="0" borderId="1" xfId="0" applyNumberFormat="1" applyFont="1" applyFill="1" applyBorder="1" applyAlignment="1">
      <alignment horizontal="right" vertical="top" wrapText="1"/>
    </xf>
    <xf numFmtId="49" fontId="7" fillId="0" borderId="1" xfId="0" applyNumberFormat="1" applyFont="1" applyFill="1" applyBorder="1" applyAlignment="1">
      <alignment horizontal="center" vertical="top" wrapText="1"/>
    </xf>
    <xf numFmtId="49" fontId="16" fillId="0" borderId="1" xfId="0" applyNumberFormat="1" applyFont="1" applyBorder="1" applyAlignment="1">
      <alignment horizontal="left" vertical="top" wrapText="1"/>
    </xf>
    <xf numFmtId="1" fontId="1" fillId="0" borderId="1" xfId="0" applyNumberFormat="1" applyFont="1" applyBorder="1"/>
    <xf numFmtId="0" fontId="1" fillId="0" borderId="1" xfId="0" applyFont="1" applyBorder="1"/>
    <xf numFmtId="0" fontId="17" fillId="0" borderId="1" xfId="0" applyFont="1" applyBorder="1" applyAlignment="1">
      <alignment horizontal="left" vertical="top" wrapText="1"/>
    </xf>
    <xf numFmtId="2" fontId="16" fillId="0" borderId="1" xfId="0" applyNumberFormat="1" applyFont="1" applyFill="1" applyBorder="1" applyAlignment="1">
      <alignment horizontal="left" vertical="top" wrapText="1"/>
    </xf>
    <xf numFmtId="0" fontId="18" fillId="0" borderId="0" xfId="0" applyFont="1"/>
    <xf numFmtId="1" fontId="18" fillId="0" borderId="0" xfId="0" applyNumberFormat="1" applyFont="1"/>
    <xf numFmtId="0" fontId="7" fillId="0" borderId="2" xfId="0" applyFont="1" applyFill="1" applyBorder="1" applyAlignment="1">
      <alignment horizontal="justify" vertical="top" wrapText="1"/>
    </xf>
    <xf numFmtId="0" fontId="7" fillId="0" borderId="3" xfId="0" applyFont="1" applyFill="1" applyBorder="1" applyAlignment="1">
      <alignment horizontal="justify" vertical="top" wrapText="1"/>
    </xf>
    <xf numFmtId="0" fontId="7" fillId="0" borderId="1" xfId="0" applyFont="1" applyFill="1" applyBorder="1" applyAlignment="1">
      <alignment horizontal="justify" vertical="top" wrapText="1"/>
    </xf>
    <xf numFmtId="0" fontId="7" fillId="0" borderId="0" xfId="0" applyFont="1" applyFill="1" applyBorder="1" applyAlignment="1">
      <alignment horizontal="justify" vertical="top" wrapText="1"/>
    </xf>
    <xf numFmtId="0" fontId="4" fillId="0" borderId="1" xfId="0" applyFont="1" applyFill="1" applyBorder="1" applyAlignment="1">
      <alignment horizontal="justify" vertical="top" wrapText="1"/>
    </xf>
    <xf numFmtId="0" fontId="7" fillId="0" borderId="3" xfId="0" applyNumberFormat="1" applyFont="1" applyFill="1" applyBorder="1" applyAlignment="1">
      <alignment horizontal="justify" vertical="top" wrapText="1"/>
    </xf>
    <xf numFmtId="0" fontId="2" fillId="0" borderId="0" xfId="0" applyFont="1" applyFill="1" applyBorder="1" applyAlignment="1">
      <alignment vertical="top" wrapText="1"/>
    </xf>
    <xf numFmtId="0" fontId="1" fillId="0" borderId="1" xfId="0" applyFont="1" applyFill="1" applyBorder="1" applyAlignment="1">
      <alignment horizontal="center" vertical="top" wrapText="1"/>
    </xf>
    <xf numFmtId="0" fontId="1" fillId="0" borderId="1" xfId="0" applyFont="1" applyFill="1" applyBorder="1" applyAlignment="1">
      <alignment horizontal="justify" vertical="top" wrapText="1"/>
    </xf>
    <xf numFmtId="1" fontId="2" fillId="0" borderId="1" xfId="0" applyNumberFormat="1" applyFont="1" applyFill="1" applyBorder="1" applyAlignment="1">
      <alignment horizontal="center" vertical="top" wrapText="1"/>
    </xf>
    <xf numFmtId="2" fontId="2" fillId="0" borderId="1" xfId="0" applyNumberFormat="1" applyFont="1" applyFill="1" applyBorder="1" applyAlignment="1">
      <alignment horizontal="right" vertical="top" wrapText="1"/>
    </xf>
    <xf numFmtId="0" fontId="2" fillId="0" borderId="1" xfId="0" applyFont="1" applyFill="1" applyBorder="1" applyAlignment="1">
      <alignment horizontal="center" vertical="top" wrapText="1"/>
    </xf>
    <xf numFmtId="0" fontId="7" fillId="0" borderId="1" xfId="0" applyNumberFormat="1" applyFont="1" applyFill="1" applyBorder="1" applyAlignment="1">
      <alignment horizontal="justify" vertical="top" wrapText="1"/>
    </xf>
    <xf numFmtId="0" fontId="7" fillId="0" borderId="1" xfId="0" applyFont="1" applyFill="1" applyBorder="1" applyAlignment="1">
      <alignment horizontal="center" vertical="top" wrapText="1"/>
    </xf>
    <xf numFmtId="2" fontId="7" fillId="0" borderId="1" xfId="0" applyNumberFormat="1" applyFont="1" applyFill="1" applyBorder="1" applyAlignment="1">
      <alignment horizontal="right" vertical="top" wrapText="1"/>
    </xf>
    <xf numFmtId="0" fontId="4" fillId="0" borderId="1" xfId="0" applyFont="1" applyFill="1" applyBorder="1" applyAlignment="1">
      <alignment horizontal="center" vertical="top" wrapText="1"/>
    </xf>
    <xf numFmtId="0" fontId="4" fillId="0" borderId="1" xfId="0" applyNumberFormat="1" applyFont="1" applyFill="1" applyBorder="1" applyAlignment="1">
      <alignment horizontal="justify" vertical="top" wrapText="1"/>
    </xf>
    <xf numFmtId="0" fontId="2" fillId="0" borderId="1" xfId="0" applyFont="1" applyFill="1" applyBorder="1" applyAlignment="1">
      <alignment horizontal="right" vertical="top" wrapText="1"/>
    </xf>
    <xf numFmtId="0" fontId="7" fillId="0" borderId="1" xfId="0" applyFont="1" applyFill="1" applyBorder="1" applyAlignment="1">
      <alignment horizontal="right" vertical="top" wrapText="1"/>
    </xf>
    <xf numFmtId="0" fontId="1" fillId="0" borderId="4" xfId="0" applyFont="1" applyBorder="1"/>
    <xf numFmtId="0" fontId="1" fillId="0" borderId="5" xfId="0" applyFont="1" applyBorder="1"/>
    <xf numFmtId="0" fontId="1" fillId="0" borderId="5" xfId="0" applyFont="1" applyBorder="1" applyAlignment="1">
      <alignment horizontal="center"/>
    </xf>
    <xf numFmtId="0" fontId="1" fillId="0" borderId="5" xfId="0" applyNumberFormat="1" applyFont="1" applyBorder="1" applyAlignment="1">
      <alignment horizontal="center"/>
    </xf>
    <xf numFmtId="1" fontId="1" fillId="0" borderId="6" xfId="0" applyNumberFormat="1" applyFont="1" applyBorder="1"/>
    <xf numFmtId="2" fontId="2" fillId="0" borderId="1" xfId="0" applyNumberFormat="1" applyFont="1" applyBorder="1" applyAlignment="1">
      <alignment wrapText="1"/>
    </xf>
    <xf numFmtId="0" fontId="2" fillId="0" borderId="1" xfId="0" applyFont="1" applyBorder="1" applyAlignment="1">
      <alignment wrapText="1"/>
    </xf>
    <xf numFmtId="0" fontId="1" fillId="0" borderId="3" xfId="0" applyFont="1" applyFill="1" applyBorder="1" applyAlignment="1">
      <alignment horizontal="justify" vertical="top" wrapText="1"/>
    </xf>
    <xf numFmtId="49" fontId="5" fillId="0" borderId="7" xfId="0" applyNumberFormat="1" applyFont="1" applyFill="1" applyBorder="1" applyAlignment="1">
      <alignment horizontal="right" vertical="top" wrapText="1"/>
    </xf>
    <xf numFmtId="1" fontId="5" fillId="0" borderId="7" xfId="0" applyNumberFormat="1" applyFont="1" applyFill="1" applyBorder="1" applyAlignment="1">
      <alignment horizontal="center" vertical="top" wrapText="1"/>
    </xf>
    <xf numFmtId="0" fontId="7" fillId="0" borderId="7" xfId="0" applyNumberFormat="1" applyFont="1" applyFill="1" applyBorder="1" applyAlignment="1">
      <alignment horizontal="center" vertical="top" wrapText="1"/>
    </xf>
    <xf numFmtId="49" fontId="5" fillId="0" borderId="7" xfId="0" applyNumberFormat="1" applyFont="1" applyFill="1" applyBorder="1" applyAlignment="1">
      <alignment horizontal="center" vertical="top" wrapText="1"/>
    </xf>
    <xf numFmtId="0" fontId="2" fillId="0" borderId="1" xfId="0" applyFont="1" applyBorder="1" applyAlignment="1">
      <alignment horizontal="center"/>
    </xf>
    <xf numFmtId="0" fontId="7" fillId="2" borderId="1" xfId="0" applyFont="1" applyFill="1" applyBorder="1" applyAlignment="1">
      <alignment horizontal="justify" vertical="top" wrapText="1"/>
    </xf>
    <xf numFmtId="49" fontId="1" fillId="0" borderId="0" xfId="0" applyNumberFormat="1" applyFont="1" applyFill="1" applyBorder="1" applyAlignment="1">
      <alignment horizontal="left" vertical="top" wrapText="1"/>
    </xf>
    <xf numFmtId="0" fontId="1" fillId="0" borderId="0" xfId="0" applyFo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2:H150"/>
  <sheetViews>
    <sheetView tabSelected="1" topLeftCell="A130" zoomScaleNormal="100" workbookViewId="0">
      <selection activeCell="H143" sqref="H143"/>
    </sheetView>
  </sheetViews>
  <sheetFormatPr defaultRowHeight="12.75"/>
  <cols>
    <col min="1" max="1" width="4.42578125" customWidth="1"/>
    <col min="2" max="2" width="58" customWidth="1"/>
    <col min="3" max="3" width="6.28515625" style="14" customWidth="1"/>
    <col min="4" max="4" width="6.28515625" style="15" customWidth="1"/>
    <col min="5" max="5" width="6.7109375" style="14" customWidth="1"/>
    <col min="6" max="6" width="8.7109375" style="1" customWidth="1"/>
  </cols>
  <sheetData>
    <row r="2" spans="1:8">
      <c r="A2" s="2" t="s">
        <v>137</v>
      </c>
    </row>
    <row r="4" spans="1:8" s="2" customFormat="1">
      <c r="A4" s="114" t="s">
        <v>150</v>
      </c>
      <c r="B4" s="114"/>
      <c r="C4" s="114"/>
      <c r="D4" s="114"/>
      <c r="E4" s="114"/>
      <c r="F4" s="114"/>
      <c r="G4" s="114"/>
    </row>
    <row r="5" spans="1:8">
      <c r="A5" s="58"/>
      <c r="B5" s="58"/>
      <c r="C5" s="59"/>
      <c r="D5" s="59"/>
      <c r="E5" s="59"/>
      <c r="F5" s="60"/>
    </row>
    <row r="6" spans="1:8">
      <c r="A6" s="113" t="s">
        <v>24</v>
      </c>
      <c r="B6" s="113"/>
      <c r="C6" s="113"/>
      <c r="D6" s="113"/>
      <c r="E6" s="61"/>
      <c r="F6" s="62"/>
    </row>
    <row r="7" spans="1:8">
      <c r="A7" s="63" t="s">
        <v>5</v>
      </c>
      <c r="B7" s="64"/>
      <c r="C7" s="61"/>
      <c r="D7" s="65"/>
      <c r="E7" s="66"/>
      <c r="F7" s="62"/>
    </row>
    <row r="8" spans="1:8" ht="12.75" customHeight="1">
      <c r="A8" s="19" t="s">
        <v>25</v>
      </c>
      <c r="B8" s="20" t="s">
        <v>26</v>
      </c>
      <c r="C8" s="21" t="s">
        <v>27</v>
      </c>
      <c r="D8" s="22" t="s">
        <v>28</v>
      </c>
      <c r="E8" s="23" t="s">
        <v>29</v>
      </c>
      <c r="F8" s="11" t="s">
        <v>30</v>
      </c>
    </row>
    <row r="9" spans="1:8" ht="13.5" customHeight="1">
      <c r="A9" s="24" t="s">
        <v>6</v>
      </c>
      <c r="B9" s="84" t="s">
        <v>34</v>
      </c>
      <c r="C9" s="3"/>
      <c r="D9" s="25"/>
      <c r="E9" s="13"/>
      <c r="F9" s="26"/>
    </row>
    <row r="10" spans="1:8" ht="84">
      <c r="A10" s="71" t="s">
        <v>31</v>
      </c>
      <c r="B10" s="82" t="s">
        <v>123</v>
      </c>
      <c r="C10" s="3">
        <v>4900</v>
      </c>
      <c r="D10" s="10"/>
      <c r="E10" s="13" t="s">
        <v>1</v>
      </c>
      <c r="F10" s="12">
        <f>C10*D10</f>
        <v>0</v>
      </c>
      <c r="H10" s="1"/>
    </row>
    <row r="11" spans="1:8" ht="48">
      <c r="A11" s="57">
        <v>2</v>
      </c>
      <c r="B11" s="82" t="s">
        <v>98</v>
      </c>
      <c r="C11" s="3">
        <v>880</v>
      </c>
      <c r="D11" s="10"/>
      <c r="E11" s="13" t="s">
        <v>1</v>
      </c>
      <c r="F11" s="12">
        <f>C11*D11</f>
        <v>0</v>
      </c>
      <c r="H11" s="1"/>
    </row>
    <row r="12" spans="1:8" ht="48">
      <c r="A12" s="57">
        <v>3</v>
      </c>
      <c r="B12" s="81" t="s">
        <v>99</v>
      </c>
      <c r="C12" s="3">
        <v>4250</v>
      </c>
      <c r="D12" s="10"/>
      <c r="E12" s="13" t="s">
        <v>1</v>
      </c>
      <c r="F12" s="12">
        <f>C12*D12</f>
        <v>0</v>
      </c>
      <c r="H12" s="1"/>
    </row>
    <row r="13" spans="1:8">
      <c r="A13" s="70"/>
      <c r="B13" s="5" t="s">
        <v>7</v>
      </c>
      <c r="C13" s="3"/>
      <c r="D13" s="10"/>
      <c r="E13" s="13"/>
      <c r="F13" s="11">
        <f>SUM(F10:F12)</f>
        <v>0</v>
      </c>
      <c r="H13" s="1"/>
    </row>
    <row r="14" spans="1:8">
      <c r="A14" s="70"/>
      <c r="B14" s="16"/>
      <c r="C14" s="3"/>
      <c r="D14" s="10"/>
      <c r="E14" s="13"/>
      <c r="F14" s="12"/>
      <c r="H14" s="1"/>
    </row>
    <row r="15" spans="1:8">
      <c r="A15" s="69" t="s">
        <v>8</v>
      </c>
      <c r="B15" s="20" t="s">
        <v>35</v>
      </c>
      <c r="C15" s="3"/>
      <c r="D15" s="10"/>
      <c r="E15" s="13"/>
      <c r="F15" s="12"/>
      <c r="H15" s="1"/>
    </row>
    <row r="16" spans="1:8" ht="72">
      <c r="A16" s="57">
        <v>1</v>
      </c>
      <c r="B16" s="82" t="s">
        <v>100</v>
      </c>
      <c r="C16" s="3"/>
      <c r="D16" s="10"/>
      <c r="E16" s="13"/>
      <c r="F16" s="12"/>
      <c r="H16" s="1"/>
    </row>
    <row r="17" spans="1:8">
      <c r="A17" s="57"/>
      <c r="B17" s="83" t="s">
        <v>101</v>
      </c>
      <c r="C17" s="3">
        <v>880</v>
      </c>
      <c r="D17" s="10"/>
      <c r="E17" s="13" t="s">
        <v>1</v>
      </c>
      <c r="F17" s="12">
        <f>C17*D17</f>
        <v>0</v>
      </c>
      <c r="G17">
        <f t="shared" ref="G17" si="0">F17*3/100</f>
        <v>0</v>
      </c>
      <c r="H17" s="1">
        <f t="shared" ref="H11:H17" si="1">F17-G17</f>
        <v>0</v>
      </c>
    </row>
    <row r="18" spans="1:8">
      <c r="A18" s="27"/>
      <c r="B18" s="5" t="s">
        <v>7</v>
      </c>
      <c r="C18" s="3"/>
      <c r="D18" s="10"/>
      <c r="E18" s="13"/>
      <c r="F18" s="11">
        <f>F17</f>
        <v>0</v>
      </c>
    </row>
    <row r="19" spans="1:8">
      <c r="A19" s="27"/>
      <c r="B19" s="5"/>
      <c r="C19" s="3"/>
      <c r="D19" s="10"/>
      <c r="E19" s="13"/>
      <c r="F19" s="12"/>
    </row>
    <row r="20" spans="1:8">
      <c r="A20" s="24" t="s">
        <v>9</v>
      </c>
      <c r="B20" s="20" t="s">
        <v>36</v>
      </c>
      <c r="C20" s="3"/>
      <c r="D20" s="10"/>
      <c r="E20" s="13"/>
      <c r="F20" s="12"/>
    </row>
    <row r="21" spans="1:8" ht="100.5">
      <c r="A21" s="6" t="s">
        <v>31</v>
      </c>
      <c r="B21" s="82" t="s">
        <v>138</v>
      </c>
      <c r="C21" s="28"/>
      <c r="D21" s="29"/>
      <c r="E21" s="30"/>
      <c r="F21" s="12"/>
    </row>
    <row r="22" spans="1:8">
      <c r="A22" s="6"/>
      <c r="B22" s="84" t="s">
        <v>102</v>
      </c>
      <c r="C22" s="28"/>
      <c r="D22" s="29"/>
      <c r="E22" s="30"/>
      <c r="F22" s="12"/>
    </row>
    <row r="23" spans="1:8">
      <c r="A23" s="6" t="s">
        <v>15</v>
      </c>
      <c r="B23" s="16" t="s">
        <v>38</v>
      </c>
      <c r="C23" s="3">
        <v>605</v>
      </c>
      <c r="D23" s="10"/>
      <c r="E23" s="13" t="s">
        <v>1</v>
      </c>
      <c r="F23" s="12">
        <f t="shared" ref="F23:F28" si="2">C23*D23</f>
        <v>0</v>
      </c>
    </row>
    <row r="24" spans="1:8">
      <c r="A24" s="6" t="s">
        <v>16</v>
      </c>
      <c r="B24" s="16" t="s">
        <v>88</v>
      </c>
      <c r="C24" s="3">
        <v>135</v>
      </c>
      <c r="D24" s="10"/>
      <c r="E24" s="13" t="s">
        <v>1</v>
      </c>
      <c r="F24" s="12">
        <f t="shared" si="2"/>
        <v>0</v>
      </c>
    </row>
    <row r="25" spans="1:8">
      <c r="A25" s="6" t="s">
        <v>17</v>
      </c>
      <c r="B25" s="16" t="s">
        <v>39</v>
      </c>
      <c r="C25" s="3">
        <v>155</v>
      </c>
      <c r="D25" s="10"/>
      <c r="E25" s="13" t="s">
        <v>1</v>
      </c>
      <c r="F25" s="12">
        <f t="shared" si="2"/>
        <v>0</v>
      </c>
    </row>
    <row r="26" spans="1:8">
      <c r="A26" s="6" t="s">
        <v>18</v>
      </c>
      <c r="B26" s="16" t="s">
        <v>40</v>
      </c>
      <c r="C26" s="3">
        <v>155</v>
      </c>
      <c r="D26" s="10"/>
      <c r="E26" s="13" t="s">
        <v>1</v>
      </c>
      <c r="F26" s="12">
        <f t="shared" si="2"/>
        <v>0</v>
      </c>
    </row>
    <row r="27" spans="1:8">
      <c r="A27" s="6" t="s">
        <v>22</v>
      </c>
      <c r="B27" s="16" t="s">
        <v>151</v>
      </c>
      <c r="C27" s="3">
        <v>90</v>
      </c>
      <c r="D27" s="10"/>
      <c r="E27" s="13" t="s">
        <v>1</v>
      </c>
      <c r="F27" s="12">
        <f t="shared" si="2"/>
        <v>0</v>
      </c>
    </row>
    <row r="28" spans="1:8">
      <c r="A28" s="6" t="s">
        <v>46</v>
      </c>
      <c r="B28" s="16" t="s">
        <v>59</v>
      </c>
      <c r="C28" s="3">
        <v>50</v>
      </c>
      <c r="D28" s="10"/>
      <c r="E28" s="13" t="s">
        <v>1</v>
      </c>
      <c r="F28" s="12">
        <f t="shared" si="2"/>
        <v>0</v>
      </c>
    </row>
    <row r="29" spans="1:8">
      <c r="A29" s="6"/>
      <c r="B29" s="84" t="s">
        <v>103</v>
      </c>
      <c r="C29" s="3"/>
      <c r="D29" s="10"/>
      <c r="E29" s="13"/>
      <c r="F29" s="12"/>
    </row>
    <row r="30" spans="1:8">
      <c r="A30" s="6" t="s">
        <v>15</v>
      </c>
      <c r="B30" s="16" t="s">
        <v>37</v>
      </c>
      <c r="C30" s="3">
        <v>300</v>
      </c>
      <c r="D30" s="10"/>
      <c r="E30" s="13" t="s">
        <v>1</v>
      </c>
      <c r="F30" s="12">
        <f>C30*D30</f>
        <v>0</v>
      </c>
    </row>
    <row r="31" spans="1:8">
      <c r="A31" s="6" t="s">
        <v>16</v>
      </c>
      <c r="B31" s="16" t="s">
        <v>162</v>
      </c>
      <c r="C31" s="3">
        <v>115</v>
      </c>
      <c r="D31" s="10"/>
      <c r="E31" s="13" t="s">
        <v>1</v>
      </c>
      <c r="F31" s="12">
        <f>C31*D31</f>
        <v>0</v>
      </c>
    </row>
    <row r="32" spans="1:8">
      <c r="A32" s="6" t="s">
        <v>16</v>
      </c>
      <c r="B32" s="16" t="s">
        <v>41</v>
      </c>
      <c r="C32" s="3">
        <v>585</v>
      </c>
      <c r="D32" s="10"/>
      <c r="E32" s="13" t="s">
        <v>1</v>
      </c>
      <c r="F32" s="12">
        <f>C32*D32</f>
        <v>0</v>
      </c>
    </row>
    <row r="33" spans="1:6">
      <c r="A33" s="6"/>
      <c r="B33" s="16" t="s">
        <v>42</v>
      </c>
      <c r="C33" s="3">
        <v>585</v>
      </c>
      <c r="D33" s="10"/>
      <c r="E33" s="13" t="s">
        <v>1</v>
      </c>
      <c r="F33" s="12">
        <f>C33*D33</f>
        <v>0</v>
      </c>
    </row>
    <row r="34" spans="1:6">
      <c r="A34" s="6"/>
      <c r="B34" s="16" t="s">
        <v>60</v>
      </c>
      <c r="C34" s="3">
        <v>140</v>
      </c>
      <c r="D34" s="10"/>
      <c r="E34" s="13" t="s">
        <v>1</v>
      </c>
      <c r="F34" s="12">
        <f>C34*D34</f>
        <v>0</v>
      </c>
    </row>
    <row r="35" spans="1:6">
      <c r="A35" s="6" t="s">
        <v>17</v>
      </c>
      <c r="B35" s="16" t="s">
        <v>43</v>
      </c>
      <c r="C35" s="3">
        <v>210</v>
      </c>
      <c r="D35" s="10"/>
      <c r="E35" s="13" t="s">
        <v>1</v>
      </c>
      <c r="F35" s="12">
        <f t="shared" ref="F35:F42" si="3">C35*D35</f>
        <v>0</v>
      </c>
    </row>
    <row r="36" spans="1:6">
      <c r="A36" s="6"/>
      <c r="B36" s="16" t="s">
        <v>44</v>
      </c>
      <c r="C36" s="3">
        <v>210</v>
      </c>
      <c r="D36" s="10"/>
      <c r="E36" s="13" t="s">
        <v>1</v>
      </c>
      <c r="F36" s="12">
        <f t="shared" si="3"/>
        <v>0</v>
      </c>
    </row>
    <row r="37" spans="1:6">
      <c r="A37" s="6"/>
      <c r="B37" s="16" t="s">
        <v>139</v>
      </c>
      <c r="C37" s="3">
        <v>60</v>
      </c>
      <c r="D37" s="10"/>
      <c r="E37" s="13" t="s">
        <v>1</v>
      </c>
      <c r="F37" s="12">
        <f>C37*D37</f>
        <v>0</v>
      </c>
    </row>
    <row r="38" spans="1:6">
      <c r="A38" s="6"/>
      <c r="B38" s="16" t="s">
        <v>68</v>
      </c>
      <c r="C38" s="3">
        <v>115</v>
      </c>
      <c r="D38" s="10"/>
      <c r="E38" s="13" t="s">
        <v>1</v>
      </c>
      <c r="F38" s="12">
        <f t="shared" si="3"/>
        <v>0</v>
      </c>
    </row>
    <row r="39" spans="1:6">
      <c r="A39" s="6" t="s">
        <v>18</v>
      </c>
      <c r="B39" s="16" t="s">
        <v>45</v>
      </c>
      <c r="C39" s="3">
        <v>290</v>
      </c>
      <c r="D39" s="10"/>
      <c r="E39" s="13" t="s">
        <v>1</v>
      </c>
      <c r="F39" s="12">
        <f t="shared" si="3"/>
        <v>0</v>
      </c>
    </row>
    <row r="40" spans="1:6">
      <c r="A40" s="6" t="s">
        <v>22</v>
      </c>
      <c r="B40" s="16" t="s">
        <v>133</v>
      </c>
      <c r="C40" s="3">
        <v>285</v>
      </c>
      <c r="D40" s="10"/>
      <c r="E40" s="13" t="s">
        <v>2</v>
      </c>
      <c r="F40" s="12">
        <f t="shared" si="3"/>
        <v>0</v>
      </c>
    </row>
    <row r="41" spans="1:6">
      <c r="A41" s="6" t="s">
        <v>46</v>
      </c>
      <c r="B41" s="16" t="s">
        <v>90</v>
      </c>
      <c r="C41" s="3">
        <v>150</v>
      </c>
      <c r="D41" s="10"/>
      <c r="E41" s="13" t="s">
        <v>1</v>
      </c>
      <c r="F41" s="12">
        <f t="shared" si="3"/>
        <v>0</v>
      </c>
    </row>
    <row r="42" spans="1:6">
      <c r="A42" s="6" t="s">
        <v>160</v>
      </c>
      <c r="B42" s="16" t="s">
        <v>161</v>
      </c>
      <c r="C42" s="3">
        <v>100</v>
      </c>
      <c r="D42" s="10"/>
      <c r="E42" s="13" t="s">
        <v>2</v>
      </c>
      <c r="F42" s="12">
        <f t="shared" si="3"/>
        <v>0</v>
      </c>
    </row>
    <row r="43" spans="1:6">
      <c r="A43" s="6"/>
      <c r="B43" s="5" t="s">
        <v>47</v>
      </c>
      <c r="C43" s="3"/>
      <c r="D43" s="10"/>
      <c r="E43" s="13"/>
      <c r="F43" s="11">
        <f>SUM(F23:F42)</f>
        <v>0</v>
      </c>
    </row>
    <row r="44" spans="1:6">
      <c r="A44" s="6"/>
      <c r="B44" s="5"/>
      <c r="C44" s="3"/>
      <c r="D44" s="10"/>
      <c r="E44" s="13"/>
      <c r="F44" s="12"/>
    </row>
    <row r="45" spans="1:6">
      <c r="A45" s="24" t="s">
        <v>10</v>
      </c>
      <c r="B45" s="20" t="s">
        <v>48</v>
      </c>
      <c r="C45" s="3"/>
      <c r="D45" s="10"/>
      <c r="E45" s="13"/>
      <c r="F45" s="12"/>
    </row>
    <row r="46" spans="1:6" ht="48">
      <c r="A46" s="6" t="s">
        <v>31</v>
      </c>
      <c r="B46" s="80" t="s">
        <v>104</v>
      </c>
      <c r="C46" s="68">
        <v>11.5</v>
      </c>
      <c r="D46" s="10"/>
      <c r="E46" s="13" t="s">
        <v>49</v>
      </c>
      <c r="F46" s="12">
        <f>C46*D46</f>
        <v>0</v>
      </c>
    </row>
    <row r="47" spans="1:6">
      <c r="A47" s="4"/>
      <c r="B47" s="31" t="s">
        <v>47</v>
      </c>
      <c r="C47" s="3"/>
      <c r="D47" s="10"/>
      <c r="E47" s="13"/>
      <c r="F47" s="11">
        <f>SUM(F46)</f>
        <v>0</v>
      </c>
    </row>
    <row r="48" spans="1:6">
      <c r="A48" s="4"/>
      <c r="B48" s="31"/>
      <c r="C48" s="3"/>
      <c r="D48" s="10"/>
      <c r="E48" s="13"/>
      <c r="F48" s="12"/>
    </row>
    <row r="49" spans="1:6">
      <c r="A49" s="24" t="s">
        <v>4</v>
      </c>
      <c r="B49" s="20" t="s">
        <v>50</v>
      </c>
      <c r="C49" s="3"/>
      <c r="D49" s="10"/>
      <c r="E49" s="13"/>
      <c r="F49" s="12"/>
    </row>
    <row r="50" spans="1:6" ht="84.75" customHeight="1">
      <c r="A50" s="6" t="s">
        <v>31</v>
      </c>
      <c r="B50" s="80" t="s">
        <v>140</v>
      </c>
      <c r="C50" s="3"/>
      <c r="D50" s="10"/>
      <c r="E50" s="13"/>
      <c r="F50" s="12"/>
    </row>
    <row r="51" spans="1:6">
      <c r="A51" s="6" t="s">
        <v>15</v>
      </c>
      <c r="B51" s="16" t="s">
        <v>121</v>
      </c>
      <c r="C51" s="3">
        <v>540</v>
      </c>
      <c r="D51" s="10"/>
      <c r="E51" s="13" t="s">
        <v>1</v>
      </c>
      <c r="F51" s="12">
        <f>C51*D51</f>
        <v>0</v>
      </c>
    </row>
    <row r="52" spans="1:6">
      <c r="A52" s="32" t="s">
        <v>16</v>
      </c>
      <c r="B52" s="33" t="s">
        <v>51</v>
      </c>
      <c r="C52" s="34"/>
      <c r="D52" s="10"/>
      <c r="E52" s="13"/>
      <c r="F52" s="12"/>
    </row>
    <row r="53" spans="1:6">
      <c r="A53" s="6"/>
      <c r="B53" s="33" t="s">
        <v>52</v>
      </c>
      <c r="C53" s="34">
        <v>885</v>
      </c>
      <c r="D53" s="10"/>
      <c r="E53" s="13" t="s">
        <v>1</v>
      </c>
      <c r="F53" s="12">
        <f>C53*D53</f>
        <v>0</v>
      </c>
    </row>
    <row r="54" spans="1:6">
      <c r="A54" s="6"/>
      <c r="B54" s="33" t="s">
        <v>53</v>
      </c>
      <c r="C54" s="34">
        <v>980</v>
      </c>
      <c r="D54" s="10"/>
      <c r="E54" s="13" t="s">
        <v>1</v>
      </c>
      <c r="F54" s="12">
        <f>C54*D54</f>
        <v>0</v>
      </c>
    </row>
    <row r="55" spans="1:6">
      <c r="A55" s="6"/>
      <c r="B55" s="16" t="s">
        <v>152</v>
      </c>
      <c r="C55" s="34">
        <v>705</v>
      </c>
      <c r="D55" s="10"/>
      <c r="E55" s="13" t="s">
        <v>1</v>
      </c>
      <c r="F55" s="12">
        <f>C55*D55</f>
        <v>0</v>
      </c>
    </row>
    <row r="56" spans="1:6">
      <c r="A56" s="6"/>
      <c r="B56" s="33" t="s">
        <v>54</v>
      </c>
      <c r="C56" s="34">
        <v>375</v>
      </c>
      <c r="D56" s="10"/>
      <c r="E56" s="13" t="s">
        <v>1</v>
      </c>
      <c r="F56" s="12">
        <f>C56*D56</f>
        <v>0</v>
      </c>
    </row>
    <row r="57" spans="1:6">
      <c r="A57" s="6"/>
      <c r="B57" s="5" t="s">
        <v>55</v>
      </c>
      <c r="C57" s="35"/>
      <c r="D57" s="10"/>
      <c r="E57" s="36"/>
      <c r="F57" s="12"/>
    </row>
    <row r="58" spans="1:6" ht="60">
      <c r="A58" s="6"/>
      <c r="B58" s="80" t="s">
        <v>105</v>
      </c>
      <c r="C58" s="35"/>
      <c r="D58" s="10"/>
      <c r="E58" s="36"/>
      <c r="F58" s="12"/>
    </row>
    <row r="59" spans="1:6">
      <c r="A59" s="37"/>
      <c r="B59" s="16" t="s">
        <v>69</v>
      </c>
      <c r="C59" s="35">
        <v>665</v>
      </c>
      <c r="D59" s="10"/>
      <c r="E59" s="13" t="s">
        <v>2</v>
      </c>
      <c r="F59" s="12">
        <f>C59*D59</f>
        <v>0</v>
      </c>
    </row>
    <row r="60" spans="1:6">
      <c r="A60" s="37"/>
      <c r="B60" s="16" t="s">
        <v>70</v>
      </c>
      <c r="C60" s="35">
        <v>800</v>
      </c>
      <c r="D60" s="10"/>
      <c r="E60" s="13" t="s">
        <v>2</v>
      </c>
      <c r="F60" s="12">
        <f>C60*D60</f>
        <v>0</v>
      </c>
    </row>
    <row r="61" spans="1:6">
      <c r="A61" s="37" t="s">
        <v>22</v>
      </c>
      <c r="B61" s="16" t="s">
        <v>83</v>
      </c>
      <c r="C61" s="35">
        <v>50</v>
      </c>
      <c r="D61" s="10"/>
      <c r="E61" s="13" t="s">
        <v>82</v>
      </c>
      <c r="F61" s="12">
        <f>C61*D61</f>
        <v>0</v>
      </c>
    </row>
    <row r="62" spans="1:6">
      <c r="A62" s="38"/>
      <c r="B62" s="31" t="s">
        <v>47</v>
      </c>
      <c r="C62" s="35"/>
      <c r="D62" s="10"/>
      <c r="E62" s="36"/>
      <c r="F62" s="11">
        <f>SUM(F51:F61)</f>
        <v>0</v>
      </c>
    </row>
    <row r="63" spans="1:6">
      <c r="A63" s="38"/>
      <c r="B63" s="31"/>
      <c r="C63" s="35"/>
      <c r="D63" s="10"/>
      <c r="E63" s="36"/>
      <c r="F63" s="11"/>
    </row>
    <row r="64" spans="1:6">
      <c r="A64" s="24" t="s">
        <v>11</v>
      </c>
      <c r="B64" s="5" t="s">
        <v>3</v>
      </c>
      <c r="C64" s="3"/>
      <c r="D64" s="10"/>
      <c r="E64" s="36"/>
      <c r="F64" s="12"/>
    </row>
    <row r="65" spans="1:6" ht="72">
      <c r="A65" s="6" t="s">
        <v>31</v>
      </c>
      <c r="B65" s="82" t="s">
        <v>141</v>
      </c>
      <c r="C65" s="3">
        <v>6900</v>
      </c>
      <c r="D65" s="10"/>
      <c r="E65" s="13" t="s">
        <v>2</v>
      </c>
      <c r="F65" s="12">
        <f>C65*D65</f>
        <v>0</v>
      </c>
    </row>
    <row r="66" spans="1:6" ht="48.75" customHeight="1">
      <c r="A66" s="6" t="s">
        <v>32</v>
      </c>
      <c r="B66" s="82" t="s">
        <v>106</v>
      </c>
      <c r="C66" s="3">
        <v>6500</v>
      </c>
      <c r="D66" s="10"/>
      <c r="E66" s="13" t="s">
        <v>2</v>
      </c>
      <c r="F66" s="12">
        <f>C66*D66</f>
        <v>0</v>
      </c>
    </row>
    <row r="67" spans="1:6" ht="60">
      <c r="A67" s="6" t="s">
        <v>14</v>
      </c>
      <c r="B67" s="82" t="s">
        <v>107</v>
      </c>
      <c r="C67" s="3">
        <v>3770</v>
      </c>
      <c r="D67" s="10"/>
      <c r="E67" s="13" t="s">
        <v>2</v>
      </c>
      <c r="F67" s="12">
        <f>C67*D67</f>
        <v>0</v>
      </c>
    </row>
    <row r="68" spans="1:6" ht="96">
      <c r="A68" s="6" t="s">
        <v>73</v>
      </c>
      <c r="B68" s="85" t="s">
        <v>108</v>
      </c>
      <c r="C68" s="3">
        <v>330</v>
      </c>
      <c r="D68" s="10"/>
      <c r="E68" s="13" t="s">
        <v>2</v>
      </c>
      <c r="F68" s="12">
        <f>C68*D68</f>
        <v>0</v>
      </c>
    </row>
    <row r="69" spans="1:6">
      <c r="A69" s="4"/>
      <c r="B69" s="5" t="s">
        <v>7</v>
      </c>
      <c r="C69" s="3"/>
      <c r="D69" s="10"/>
      <c r="E69" s="36"/>
      <c r="F69" s="11">
        <f>SUM(F65:F68)</f>
        <v>0</v>
      </c>
    </row>
    <row r="70" spans="1:6">
      <c r="A70" s="4"/>
      <c r="B70" s="5"/>
      <c r="C70" s="3"/>
      <c r="D70" s="10"/>
      <c r="E70" s="36"/>
      <c r="F70" s="11"/>
    </row>
    <row r="71" spans="1:6">
      <c r="A71" s="24" t="s">
        <v>12</v>
      </c>
      <c r="B71" s="5" t="s">
        <v>71</v>
      </c>
      <c r="C71" s="3"/>
      <c r="D71" s="10"/>
      <c r="E71" s="13"/>
      <c r="F71" s="12"/>
    </row>
    <row r="72" spans="1:6" ht="25.5">
      <c r="A72" s="24"/>
      <c r="B72" s="88" t="s">
        <v>112</v>
      </c>
      <c r="C72" s="3"/>
      <c r="D72" s="10"/>
      <c r="E72" s="13"/>
      <c r="F72" s="12"/>
    </row>
    <row r="73" spans="1:6" ht="96" customHeight="1">
      <c r="A73" s="6" t="s">
        <v>31</v>
      </c>
      <c r="B73" s="81" t="s">
        <v>153</v>
      </c>
      <c r="C73" s="3">
        <v>1790</v>
      </c>
      <c r="D73" s="10"/>
      <c r="E73" s="13" t="s">
        <v>2</v>
      </c>
      <c r="F73" s="12">
        <f t="shared" ref="F73:F79" si="4">C73*D73</f>
        <v>0</v>
      </c>
    </row>
    <row r="74" spans="1:6" ht="49.5" customHeight="1">
      <c r="A74" s="6" t="s">
        <v>32</v>
      </c>
      <c r="B74" s="16" t="s">
        <v>154</v>
      </c>
      <c r="C74" s="3">
        <v>490</v>
      </c>
      <c r="D74" s="10"/>
      <c r="E74" s="13" t="s">
        <v>76</v>
      </c>
      <c r="F74" s="12">
        <f t="shared" si="4"/>
        <v>0</v>
      </c>
    </row>
    <row r="75" spans="1:6" ht="72">
      <c r="A75" s="6" t="s">
        <v>14</v>
      </c>
      <c r="B75" s="82" t="s">
        <v>134</v>
      </c>
      <c r="C75" s="3">
        <v>250</v>
      </c>
      <c r="D75" s="10"/>
      <c r="E75" s="13" t="s">
        <v>2</v>
      </c>
      <c r="F75" s="12">
        <f t="shared" si="4"/>
        <v>0</v>
      </c>
    </row>
    <row r="76" spans="1:6" ht="72">
      <c r="A76" s="6" t="s">
        <v>73</v>
      </c>
      <c r="B76" s="82" t="s">
        <v>136</v>
      </c>
      <c r="C76" s="35">
        <v>1100</v>
      </c>
      <c r="D76" s="10"/>
      <c r="E76" s="13" t="s">
        <v>2</v>
      </c>
      <c r="F76" s="12">
        <f t="shared" si="4"/>
        <v>0</v>
      </c>
    </row>
    <row r="77" spans="1:6" ht="60">
      <c r="A77" s="6" t="s">
        <v>74</v>
      </c>
      <c r="B77" s="16" t="s">
        <v>135</v>
      </c>
      <c r="C77" s="3">
        <v>950</v>
      </c>
      <c r="D77" s="10"/>
      <c r="E77" s="13" t="s">
        <v>2</v>
      </c>
      <c r="F77" s="12">
        <f t="shared" si="4"/>
        <v>0</v>
      </c>
    </row>
    <row r="78" spans="1:6" ht="48">
      <c r="A78" s="6" t="s">
        <v>142</v>
      </c>
      <c r="B78" s="7" t="s">
        <v>165</v>
      </c>
      <c r="C78" s="8">
        <v>360</v>
      </c>
      <c r="D78" s="10"/>
      <c r="E78" s="13" t="s">
        <v>2</v>
      </c>
      <c r="F78" s="12">
        <f>C78*D78</f>
        <v>0</v>
      </c>
    </row>
    <row r="79" spans="1:6" ht="96" customHeight="1">
      <c r="A79" s="107" t="s">
        <v>143</v>
      </c>
      <c r="B79" s="81" t="s">
        <v>144</v>
      </c>
      <c r="C79" s="108">
        <v>140</v>
      </c>
      <c r="D79" s="109"/>
      <c r="E79" s="110" t="s">
        <v>2</v>
      </c>
      <c r="F79" s="12">
        <f t="shared" si="4"/>
        <v>0</v>
      </c>
    </row>
    <row r="80" spans="1:6">
      <c r="A80" s="4"/>
      <c r="B80" s="31" t="s">
        <v>47</v>
      </c>
      <c r="C80" s="3"/>
      <c r="D80" s="10"/>
      <c r="E80" s="13"/>
      <c r="F80" s="11">
        <f>SUM(F73:F79)</f>
        <v>0</v>
      </c>
    </row>
    <row r="81" spans="1:6">
      <c r="A81" s="4"/>
      <c r="B81" s="31"/>
      <c r="C81" s="3"/>
      <c r="D81" s="10"/>
      <c r="E81" s="13"/>
      <c r="F81" s="12"/>
    </row>
    <row r="82" spans="1:6">
      <c r="A82" s="24" t="s">
        <v>13</v>
      </c>
      <c r="B82" s="5" t="s">
        <v>75</v>
      </c>
      <c r="C82" s="3"/>
      <c r="D82" s="10"/>
      <c r="E82" s="13"/>
      <c r="F82" s="12"/>
    </row>
    <row r="83" spans="1:6" s="86" customFormat="1">
      <c r="A83" s="97">
        <v>1</v>
      </c>
      <c r="B83" s="88" t="s">
        <v>113</v>
      </c>
      <c r="C83" s="89"/>
      <c r="D83" s="87"/>
      <c r="E83" s="90"/>
      <c r="F83" s="90"/>
    </row>
    <row r="84" spans="1:6" s="86" customFormat="1" ht="72" customHeight="1">
      <c r="A84" s="87"/>
      <c r="B84" s="92" t="s">
        <v>145</v>
      </c>
      <c r="C84" s="89"/>
      <c r="D84" s="87"/>
      <c r="E84" s="90"/>
      <c r="F84" s="90"/>
    </row>
    <row r="85" spans="1:6" s="86" customFormat="1" ht="36" customHeight="1">
      <c r="A85" s="87"/>
      <c r="B85" s="92" t="s">
        <v>114</v>
      </c>
      <c r="C85" s="89"/>
      <c r="D85" s="87"/>
      <c r="E85" s="90"/>
      <c r="F85" s="90"/>
    </row>
    <row r="86" spans="1:6" s="86" customFormat="1" ht="36">
      <c r="A86" s="87"/>
      <c r="B86" s="92" t="s">
        <v>115</v>
      </c>
      <c r="C86" s="89"/>
      <c r="D86" s="87"/>
      <c r="E86" s="90"/>
      <c r="F86" s="90"/>
    </row>
    <row r="87" spans="1:6" s="86" customFormat="1" ht="37.5" customHeight="1">
      <c r="A87" s="87"/>
      <c r="B87" s="92" t="s">
        <v>116</v>
      </c>
      <c r="C87" s="89"/>
      <c r="D87" s="87"/>
      <c r="E87" s="90"/>
      <c r="F87" s="90"/>
    </row>
    <row r="88" spans="1:6" s="86" customFormat="1">
      <c r="A88" s="91" t="s">
        <v>19</v>
      </c>
      <c r="B88" s="84" t="s">
        <v>155</v>
      </c>
      <c r="C88" s="8">
        <v>46</v>
      </c>
      <c r="D88" s="93"/>
      <c r="E88" s="68" t="s">
        <v>72</v>
      </c>
      <c r="F88" s="12">
        <f>C88*D88</f>
        <v>0</v>
      </c>
    </row>
    <row r="89" spans="1:6" s="86" customFormat="1">
      <c r="A89" s="91"/>
      <c r="B89" s="84"/>
      <c r="C89" s="8"/>
      <c r="D89" s="93"/>
      <c r="E89" s="68"/>
      <c r="F89" s="12"/>
    </row>
    <row r="90" spans="1:6" s="86" customFormat="1">
      <c r="A90" s="98">
        <v>2</v>
      </c>
      <c r="B90" s="84" t="s">
        <v>146</v>
      </c>
      <c r="C90" s="8"/>
      <c r="D90" s="93"/>
      <c r="E90" s="94"/>
      <c r="F90" s="94"/>
    </row>
    <row r="91" spans="1:6" s="86" customFormat="1" ht="36">
      <c r="A91" s="95"/>
      <c r="B91" s="92" t="s">
        <v>156</v>
      </c>
      <c r="C91" s="8"/>
      <c r="D91" s="93"/>
      <c r="E91" s="94"/>
      <c r="F91" s="94"/>
    </row>
    <row r="92" spans="1:6" s="86" customFormat="1" ht="36" customHeight="1">
      <c r="A92" s="95"/>
      <c r="B92" s="92" t="s">
        <v>117</v>
      </c>
      <c r="C92" s="8"/>
      <c r="D92" s="93"/>
      <c r="E92" s="94"/>
      <c r="F92" s="94"/>
    </row>
    <row r="93" spans="1:6" s="86" customFormat="1" ht="24.75" customHeight="1">
      <c r="A93" s="95"/>
      <c r="B93" s="96" t="s">
        <v>119</v>
      </c>
      <c r="C93" s="8"/>
      <c r="D93" s="93"/>
      <c r="E93" s="94"/>
      <c r="F93" s="94"/>
    </row>
    <row r="94" spans="1:6" s="86" customFormat="1" ht="108" customHeight="1">
      <c r="A94" s="95"/>
      <c r="B94" s="82" t="s">
        <v>118</v>
      </c>
      <c r="C94" s="8"/>
      <c r="D94" s="93"/>
      <c r="E94" s="94"/>
      <c r="F94" s="94"/>
    </row>
    <row r="95" spans="1:6" s="86" customFormat="1">
      <c r="A95" s="93"/>
      <c r="B95" s="84" t="s">
        <v>147</v>
      </c>
      <c r="C95" s="8">
        <v>280</v>
      </c>
      <c r="D95" s="93"/>
      <c r="E95" s="68" t="s">
        <v>72</v>
      </c>
      <c r="F95" s="12">
        <f>C95*D95</f>
        <v>0</v>
      </c>
    </row>
    <row r="96" spans="1:6" s="86" customFormat="1">
      <c r="A96" s="93"/>
      <c r="B96" s="84"/>
      <c r="C96" s="8"/>
      <c r="D96" s="93"/>
      <c r="E96" s="68"/>
      <c r="F96" s="12"/>
    </row>
    <row r="97" spans="1:6" s="86" customFormat="1">
      <c r="A97" s="98">
        <v>3</v>
      </c>
      <c r="B97" s="106" t="s">
        <v>129</v>
      </c>
      <c r="C97" s="8"/>
      <c r="D97" s="93"/>
      <c r="E97" s="68"/>
      <c r="F97" s="12"/>
    </row>
    <row r="98" spans="1:6" ht="60">
      <c r="A98" s="6"/>
      <c r="B98" s="82" t="s">
        <v>157</v>
      </c>
      <c r="C98" s="3"/>
      <c r="D98" s="25"/>
      <c r="E98" s="68"/>
      <c r="F98" s="12"/>
    </row>
    <row r="99" spans="1:6">
      <c r="A99" s="6"/>
      <c r="B99" s="84" t="s">
        <v>120</v>
      </c>
      <c r="C99" s="3">
        <v>320</v>
      </c>
      <c r="D99" s="25"/>
      <c r="E99" s="68" t="s">
        <v>72</v>
      </c>
      <c r="F99" s="12">
        <f>C99*D99</f>
        <v>0</v>
      </c>
    </row>
    <row r="100" spans="1:6" ht="12" customHeight="1">
      <c r="A100" s="4"/>
      <c r="B100" s="5" t="s">
        <v>7</v>
      </c>
      <c r="C100" s="3"/>
      <c r="D100" s="10"/>
      <c r="E100" s="36"/>
      <c r="F100" s="11">
        <f>SUM(F88:F99)</f>
        <v>0</v>
      </c>
    </row>
    <row r="101" spans="1:6" ht="12" customHeight="1">
      <c r="A101" s="4"/>
      <c r="B101" s="5"/>
      <c r="C101" s="3"/>
      <c r="D101" s="10"/>
      <c r="E101" s="36"/>
      <c r="F101" s="11"/>
    </row>
    <row r="102" spans="1:6">
      <c r="A102" s="24" t="s">
        <v>77</v>
      </c>
      <c r="B102" s="5" t="s">
        <v>78</v>
      </c>
      <c r="C102" s="3"/>
      <c r="D102" s="10"/>
      <c r="E102" s="13"/>
      <c r="F102" s="12"/>
    </row>
    <row r="103" spans="1:6" ht="72.75" customHeight="1">
      <c r="A103" s="6" t="s">
        <v>31</v>
      </c>
      <c r="B103" s="82" t="s">
        <v>163</v>
      </c>
      <c r="C103" s="3">
        <v>6900</v>
      </c>
      <c r="D103" s="10"/>
      <c r="E103" s="13" t="s">
        <v>72</v>
      </c>
      <c r="F103" s="12">
        <f>C103*D103</f>
        <v>0</v>
      </c>
    </row>
    <row r="104" spans="1:6" ht="60">
      <c r="A104" s="6" t="s">
        <v>32</v>
      </c>
      <c r="B104" s="81" t="s">
        <v>164</v>
      </c>
      <c r="C104" s="3">
        <v>6500</v>
      </c>
      <c r="D104" s="10"/>
      <c r="E104" s="13" t="s">
        <v>72</v>
      </c>
      <c r="F104" s="12">
        <f>C104*D104</f>
        <v>0</v>
      </c>
    </row>
    <row r="105" spans="1:6" ht="24">
      <c r="A105" s="6" t="s">
        <v>14</v>
      </c>
      <c r="B105" s="16" t="s">
        <v>79</v>
      </c>
      <c r="C105" s="3">
        <v>3770</v>
      </c>
      <c r="D105" s="10"/>
      <c r="E105" s="13" t="s">
        <v>72</v>
      </c>
      <c r="F105" s="12">
        <f>C105*D105</f>
        <v>0</v>
      </c>
    </row>
    <row r="106" spans="1:6">
      <c r="A106" s="4"/>
      <c r="B106" s="5" t="s">
        <v>7</v>
      </c>
      <c r="C106" s="3"/>
      <c r="D106" s="10"/>
      <c r="E106" s="13"/>
      <c r="F106" s="11">
        <f>SUM(F103:F105)</f>
        <v>0</v>
      </c>
    </row>
    <row r="107" spans="1:6">
      <c r="A107" s="4"/>
      <c r="B107" s="5"/>
      <c r="C107" s="3"/>
      <c r="D107" s="10"/>
      <c r="E107" s="36"/>
      <c r="F107" s="11"/>
    </row>
    <row r="108" spans="1:6">
      <c r="A108" s="24" t="s">
        <v>80</v>
      </c>
      <c r="B108" s="20" t="s">
        <v>56</v>
      </c>
      <c r="C108" s="3"/>
      <c r="D108" s="10"/>
      <c r="E108" s="13"/>
      <c r="F108" s="12"/>
    </row>
    <row r="109" spans="1:6" ht="96">
      <c r="A109" s="6" t="s">
        <v>31</v>
      </c>
      <c r="B109" s="82" t="s">
        <v>109</v>
      </c>
      <c r="C109" s="8">
        <v>1050</v>
      </c>
      <c r="D109" s="10"/>
      <c r="E109" s="13" t="s">
        <v>1</v>
      </c>
      <c r="F109" s="12">
        <f>C109*D109</f>
        <v>0</v>
      </c>
    </row>
    <row r="110" spans="1:6" ht="84.75" customHeight="1">
      <c r="A110" s="6" t="s">
        <v>32</v>
      </c>
      <c r="B110" s="82" t="s">
        <v>110</v>
      </c>
      <c r="C110" s="3">
        <v>1585</v>
      </c>
      <c r="D110" s="10"/>
      <c r="E110" s="13" t="s">
        <v>2</v>
      </c>
      <c r="F110" s="12">
        <f>C110*D110</f>
        <v>0</v>
      </c>
    </row>
    <row r="111" spans="1:6" ht="48">
      <c r="A111" s="6" t="s">
        <v>14</v>
      </c>
      <c r="B111" s="85" t="s">
        <v>111</v>
      </c>
      <c r="C111" s="3">
        <v>145</v>
      </c>
      <c r="D111" s="10"/>
      <c r="E111" s="13" t="s">
        <v>1</v>
      </c>
      <c r="F111" s="12">
        <f>C111*D111</f>
        <v>0</v>
      </c>
    </row>
    <row r="112" spans="1:6">
      <c r="A112" s="4"/>
      <c r="B112" s="5" t="s">
        <v>33</v>
      </c>
      <c r="C112" s="3"/>
      <c r="D112" s="10"/>
      <c r="E112" s="13"/>
      <c r="F112" s="11">
        <f>SUM(F109:F111)</f>
        <v>0</v>
      </c>
    </row>
    <row r="113" spans="1:6" ht="12" customHeight="1">
      <c r="A113" s="4"/>
      <c r="B113" s="5"/>
      <c r="C113" s="3"/>
      <c r="D113" s="10"/>
      <c r="E113" s="13"/>
      <c r="F113" s="12"/>
    </row>
    <row r="114" spans="1:6" s="18" customFormat="1">
      <c r="A114" s="19" t="s">
        <v>81</v>
      </c>
      <c r="B114" s="20" t="s">
        <v>23</v>
      </c>
      <c r="C114" s="8"/>
      <c r="D114" s="10"/>
      <c r="E114" s="72"/>
      <c r="F114" s="12"/>
    </row>
    <row r="115" spans="1:6" s="18" customFormat="1" ht="72" customHeight="1">
      <c r="A115" s="71" t="s">
        <v>31</v>
      </c>
      <c r="B115" s="85" t="s">
        <v>122</v>
      </c>
      <c r="C115" s="8">
        <v>1850</v>
      </c>
      <c r="D115" s="10"/>
      <c r="E115" s="72" t="s">
        <v>2</v>
      </c>
      <c r="F115" s="12">
        <f>C115*D115</f>
        <v>0</v>
      </c>
    </row>
    <row r="116" spans="1:6" ht="71.25" customHeight="1">
      <c r="A116" s="6" t="s">
        <v>32</v>
      </c>
      <c r="B116" s="82" t="s">
        <v>131</v>
      </c>
      <c r="C116" s="8">
        <v>1250</v>
      </c>
      <c r="D116" s="25"/>
      <c r="E116" s="13" t="s">
        <v>20</v>
      </c>
      <c r="F116" s="57">
        <f>C116*D116</f>
        <v>0</v>
      </c>
    </row>
    <row r="117" spans="1:6" s="18" customFormat="1" ht="48">
      <c r="A117" s="71" t="s">
        <v>14</v>
      </c>
      <c r="B117" s="112" t="s">
        <v>148</v>
      </c>
      <c r="C117" s="8">
        <v>60</v>
      </c>
      <c r="D117" s="10"/>
      <c r="E117" s="72" t="s">
        <v>76</v>
      </c>
      <c r="F117" s="12">
        <f>C117*D117</f>
        <v>0</v>
      </c>
    </row>
    <row r="118" spans="1:6" s="18" customFormat="1" ht="36">
      <c r="A118" s="71" t="s">
        <v>73</v>
      </c>
      <c r="B118" s="112" t="s">
        <v>166</v>
      </c>
      <c r="C118" s="8">
        <v>800</v>
      </c>
      <c r="D118" s="10"/>
      <c r="E118" s="72" t="s">
        <v>20</v>
      </c>
      <c r="F118" s="12">
        <f>C118*D118</f>
        <v>0</v>
      </c>
    </row>
    <row r="119" spans="1:6">
      <c r="A119" s="67"/>
      <c r="B119" s="20" t="s">
        <v>7</v>
      </c>
      <c r="C119" s="3"/>
      <c r="D119" s="10"/>
      <c r="E119" s="13"/>
      <c r="F119" s="11">
        <f>SUM(F115:F118)</f>
        <v>0</v>
      </c>
    </row>
    <row r="120" spans="1:6">
      <c r="A120" s="67"/>
      <c r="B120" s="20"/>
      <c r="C120" s="3"/>
      <c r="D120" s="10"/>
      <c r="E120" s="13"/>
      <c r="F120" s="11"/>
    </row>
    <row r="121" spans="1:6">
      <c r="A121" s="67"/>
      <c r="B121" s="20" t="s">
        <v>57</v>
      </c>
      <c r="C121" s="3"/>
      <c r="D121" s="10"/>
      <c r="E121" s="13"/>
      <c r="F121" s="11">
        <f>F13+F18+F43+F47+F62+F69+F80+F100+F106+F112+F119</f>
        <v>0</v>
      </c>
    </row>
    <row r="122" spans="1:6">
      <c r="A122" s="67"/>
      <c r="B122" s="20"/>
      <c r="C122" s="3"/>
      <c r="D122" s="10"/>
      <c r="E122" s="13"/>
      <c r="F122" s="11"/>
    </row>
    <row r="123" spans="1:6">
      <c r="A123" s="24" t="s">
        <v>85</v>
      </c>
      <c r="B123" s="20" t="s">
        <v>130</v>
      </c>
      <c r="C123" s="3"/>
      <c r="D123" s="10"/>
      <c r="E123" s="13"/>
      <c r="F123" s="11"/>
    </row>
    <row r="124" spans="1:6" ht="25.5">
      <c r="A124" s="24"/>
      <c r="B124" s="104" t="s">
        <v>124</v>
      </c>
      <c r="C124" s="3"/>
      <c r="D124" s="10"/>
      <c r="E124" s="13"/>
      <c r="F124" s="11">
        <f>F121*9%</f>
        <v>0</v>
      </c>
    </row>
    <row r="125" spans="1:6">
      <c r="A125" s="24"/>
      <c r="B125" s="20"/>
      <c r="C125" s="3"/>
      <c r="D125" s="10"/>
      <c r="E125" s="13"/>
      <c r="F125" s="11"/>
    </row>
    <row r="126" spans="1:6">
      <c r="A126" s="24" t="s">
        <v>89</v>
      </c>
      <c r="B126" s="20" t="s">
        <v>91</v>
      </c>
      <c r="C126" s="3"/>
      <c r="D126" s="10"/>
      <c r="E126" s="13"/>
      <c r="F126" s="11"/>
    </row>
    <row r="127" spans="1:6" ht="38.25">
      <c r="A127" s="24"/>
      <c r="B127" s="105" t="s">
        <v>125</v>
      </c>
      <c r="C127" s="3"/>
      <c r="D127" s="10"/>
      <c r="E127" s="13"/>
      <c r="F127" s="11">
        <f>F121*5%</f>
        <v>0</v>
      </c>
    </row>
    <row r="128" spans="1:6">
      <c r="A128" s="67"/>
      <c r="B128" s="20"/>
      <c r="C128" s="3"/>
      <c r="D128" s="10"/>
      <c r="E128" s="13"/>
      <c r="F128" s="11"/>
    </row>
    <row r="129" spans="1:6">
      <c r="A129" s="67"/>
      <c r="B129" s="20" t="s">
        <v>58</v>
      </c>
      <c r="C129" s="3"/>
      <c r="D129" s="10"/>
      <c r="E129" s="13"/>
      <c r="F129" s="11">
        <f>F121+F124+F127</f>
        <v>0</v>
      </c>
    </row>
    <row r="130" spans="1:6">
      <c r="A130" s="67"/>
      <c r="B130" s="20"/>
      <c r="C130" s="3"/>
      <c r="D130" s="10"/>
      <c r="E130" s="13"/>
      <c r="F130" s="11"/>
    </row>
    <row r="132" spans="1:6">
      <c r="B132" s="18" t="s">
        <v>92</v>
      </c>
    </row>
    <row r="133" spans="1:6">
      <c r="A133" s="99" t="s">
        <v>96</v>
      </c>
      <c r="B133" s="100" t="s">
        <v>93</v>
      </c>
      <c r="C133" s="101"/>
      <c r="D133" s="102"/>
      <c r="E133" s="101"/>
      <c r="F133" s="103"/>
    </row>
    <row r="134" spans="1:6" ht="24">
      <c r="A134" s="67" t="s">
        <v>31</v>
      </c>
      <c r="B134" s="20" t="s">
        <v>127</v>
      </c>
      <c r="C134" s="3">
        <v>15000</v>
      </c>
      <c r="D134" s="10"/>
      <c r="E134" s="13" t="s">
        <v>94</v>
      </c>
      <c r="F134" s="12">
        <f>C134*D134</f>
        <v>0</v>
      </c>
    </row>
    <row r="135" spans="1:6">
      <c r="A135" s="4"/>
      <c r="B135" s="7"/>
      <c r="C135" s="3"/>
      <c r="D135" s="10"/>
      <c r="E135" s="13"/>
      <c r="F135" s="12"/>
    </row>
    <row r="136" spans="1:6" ht="24">
      <c r="A136" s="67" t="s">
        <v>32</v>
      </c>
      <c r="B136" s="20" t="s">
        <v>126</v>
      </c>
      <c r="C136" s="3">
        <v>4000</v>
      </c>
      <c r="D136" s="10"/>
      <c r="E136" s="13" t="s">
        <v>94</v>
      </c>
      <c r="F136" s="12">
        <f>C136*D136</f>
        <v>0</v>
      </c>
    </row>
    <row r="137" spans="1:6">
      <c r="A137" s="67"/>
      <c r="B137" s="20"/>
      <c r="C137" s="3"/>
      <c r="D137" s="10"/>
      <c r="E137" s="13"/>
      <c r="F137" s="12"/>
    </row>
    <row r="138" spans="1:6" ht="24">
      <c r="A138" s="67" t="s">
        <v>14</v>
      </c>
      <c r="B138" s="20" t="s">
        <v>128</v>
      </c>
      <c r="C138" s="3">
        <v>5000</v>
      </c>
      <c r="D138" s="10"/>
      <c r="E138" s="13" t="s">
        <v>94</v>
      </c>
      <c r="F138" s="12">
        <f>C138*D138</f>
        <v>0</v>
      </c>
    </row>
    <row r="139" spans="1:6">
      <c r="A139" s="17"/>
      <c r="B139" s="17"/>
      <c r="C139" s="39"/>
      <c r="D139" s="40"/>
      <c r="E139" s="39"/>
      <c r="F139" s="41"/>
    </row>
    <row r="140" spans="1:6" ht="26.25" customHeight="1">
      <c r="A140" s="67" t="s">
        <v>73</v>
      </c>
      <c r="B140" s="20" t="s">
        <v>149</v>
      </c>
      <c r="C140" s="3">
        <v>162</v>
      </c>
      <c r="D140" s="10"/>
      <c r="E140" s="13" t="s">
        <v>76</v>
      </c>
      <c r="F140" s="12">
        <f>C140*D140</f>
        <v>0</v>
      </c>
    </row>
    <row r="141" spans="1:6">
      <c r="A141" s="17"/>
      <c r="B141" s="17"/>
      <c r="C141" s="39"/>
      <c r="D141" s="40"/>
      <c r="E141" s="39"/>
      <c r="F141" s="41"/>
    </row>
    <row r="142" spans="1:6" ht="24">
      <c r="A142" s="75">
        <v>5</v>
      </c>
      <c r="B142" s="20" t="s">
        <v>158</v>
      </c>
      <c r="C142" s="39">
        <v>2</v>
      </c>
      <c r="D142" s="40"/>
      <c r="E142" s="111" t="s">
        <v>159</v>
      </c>
      <c r="F142" s="41">
        <v>0</v>
      </c>
    </row>
    <row r="143" spans="1:6">
      <c r="A143" s="75"/>
      <c r="B143" s="20"/>
      <c r="C143" s="39"/>
      <c r="D143" s="40"/>
      <c r="E143" s="111"/>
      <c r="F143" s="41"/>
    </row>
    <row r="144" spans="1:6" ht="24">
      <c r="A144" s="67" t="s">
        <v>142</v>
      </c>
      <c r="B144" s="20" t="s">
        <v>167</v>
      </c>
      <c r="C144" s="3">
        <v>275</v>
      </c>
      <c r="D144" s="10"/>
      <c r="E144" s="13" t="s">
        <v>2</v>
      </c>
      <c r="F144" s="12">
        <f>C144*D144</f>
        <v>0</v>
      </c>
    </row>
    <row r="145" spans="1:6">
      <c r="A145" s="17"/>
      <c r="B145" s="17"/>
      <c r="C145" s="39"/>
      <c r="D145" s="40"/>
      <c r="E145" s="39"/>
      <c r="F145" s="41"/>
    </row>
    <row r="146" spans="1:6">
      <c r="A146" s="17"/>
      <c r="B146" s="75" t="s">
        <v>95</v>
      </c>
      <c r="C146" s="39"/>
      <c r="D146" s="40"/>
      <c r="E146" s="39"/>
      <c r="F146" s="74">
        <f>SUM(F134:F145)</f>
        <v>0</v>
      </c>
    </row>
    <row r="147" spans="1:6">
      <c r="F147" s="1">
        <f>F129+F146</f>
        <v>0</v>
      </c>
    </row>
    <row r="149" spans="1:6">
      <c r="F149" s="1">
        <f>F147*3/100</f>
        <v>0</v>
      </c>
    </row>
    <row r="150" spans="1:6">
      <c r="F150" s="1">
        <f>F147-F149</f>
        <v>0</v>
      </c>
    </row>
  </sheetData>
  <mergeCells count="2">
    <mergeCell ref="A6:D6"/>
    <mergeCell ref="A4:G4"/>
  </mergeCells>
  <phoneticPr fontId="0" type="noConversion"/>
  <printOptions horizontalCentered="1"/>
  <pageMargins left="0.57999999999999996" right="0.53" top="0.73" bottom="0.78" header="0.34" footer="0.31"/>
  <pageSetup paperSize="9" orientation="portrait" r:id="rId1"/>
  <headerFooter alignWithMargins="0">
    <oddFooter>&amp;C&amp;P</oddFooter>
  </headerFooter>
  <ignoredErrors>
    <ignoredError sqref="A10 A21 A103:A105 A46 A50 A65:A68 A109:A111 A115:A118 A134 A136 A138 A140 A73:A79 A144" numberStoredAsText="1"/>
  </ignoredErrors>
</worksheet>
</file>

<file path=xl/worksheets/sheet2.xml><?xml version="1.0" encoding="utf-8"?>
<worksheet xmlns="http://schemas.openxmlformats.org/spreadsheetml/2006/main" xmlns:r="http://schemas.openxmlformats.org/officeDocument/2006/relationships">
  <dimension ref="A1:G22"/>
  <sheetViews>
    <sheetView zoomScaleNormal="100" workbookViewId="0">
      <selection activeCell="J9" sqref="J9"/>
    </sheetView>
  </sheetViews>
  <sheetFormatPr defaultRowHeight="12.75"/>
  <cols>
    <col min="1" max="1" width="6.7109375" style="9" customWidth="1"/>
    <col min="2" max="2" width="39.85546875" style="9" customWidth="1"/>
    <col min="3" max="3" width="13.42578125" style="9" customWidth="1"/>
    <col min="4" max="4" width="6.42578125" style="9" customWidth="1"/>
    <col min="5" max="5" width="8.5703125" style="9" customWidth="1"/>
    <col min="6" max="6" width="6" style="9" customWidth="1"/>
    <col min="7" max="16384" width="9.140625" style="9"/>
  </cols>
  <sheetData>
    <row r="1" spans="1:7" s="2" customFormat="1">
      <c r="A1" s="114" t="s">
        <v>150</v>
      </c>
      <c r="B1" s="114"/>
      <c r="C1" s="114"/>
      <c r="D1" s="114"/>
      <c r="E1" s="114"/>
      <c r="F1" s="114"/>
      <c r="G1" s="114"/>
    </row>
    <row r="2" spans="1:7" ht="15">
      <c r="A2" s="42"/>
      <c r="B2" s="43"/>
      <c r="C2" s="43"/>
      <c r="D2" s="43"/>
      <c r="E2" s="42"/>
    </row>
    <row r="3" spans="1:7" s="46" customFormat="1" ht="15">
      <c r="A3" s="42"/>
      <c r="B3" s="44" t="s">
        <v>61</v>
      </c>
      <c r="C3" s="45"/>
      <c r="D3" s="45"/>
      <c r="E3" s="42"/>
    </row>
    <row r="4" spans="1:7" s="49" customFormat="1" ht="15.75" customHeight="1">
      <c r="A4" s="47" t="s">
        <v>0</v>
      </c>
      <c r="B4" s="47" t="s">
        <v>62</v>
      </c>
      <c r="C4" s="47" t="s">
        <v>63</v>
      </c>
      <c r="D4" s="48"/>
      <c r="E4" s="48"/>
    </row>
    <row r="5" spans="1:7" ht="15" customHeight="1">
      <c r="A5" s="50" t="s">
        <v>6</v>
      </c>
      <c r="B5" s="73" t="s">
        <v>64</v>
      </c>
      <c r="C5" s="51">
        <f>'PRICED BOQ'!F13</f>
        <v>0</v>
      </c>
      <c r="D5" s="52"/>
      <c r="E5" s="46"/>
    </row>
    <row r="6" spans="1:7" ht="15" customHeight="1">
      <c r="A6" s="50" t="s">
        <v>8</v>
      </c>
      <c r="B6" s="73" t="s">
        <v>65</v>
      </c>
      <c r="C6" s="51">
        <f>'PRICED BOQ'!F18</f>
        <v>0</v>
      </c>
      <c r="D6" s="52"/>
      <c r="E6" s="46"/>
    </row>
    <row r="7" spans="1:7" ht="15" customHeight="1">
      <c r="A7" s="50" t="s">
        <v>9</v>
      </c>
      <c r="B7" s="73" t="s">
        <v>66</v>
      </c>
      <c r="C7" s="51">
        <f>'PRICED BOQ'!F43</f>
        <v>0</v>
      </c>
      <c r="D7" s="52"/>
      <c r="E7" s="46"/>
    </row>
    <row r="8" spans="1:7" ht="15.75" customHeight="1">
      <c r="A8" s="50" t="s">
        <v>10</v>
      </c>
      <c r="B8" s="73" t="s">
        <v>67</v>
      </c>
      <c r="C8" s="51">
        <f>'PRICED BOQ'!F47</f>
        <v>0</v>
      </c>
      <c r="D8" s="52"/>
      <c r="E8" s="46"/>
    </row>
    <row r="9" spans="1:7" ht="15" customHeight="1">
      <c r="A9" s="50" t="s">
        <v>4</v>
      </c>
      <c r="B9" s="73" t="s">
        <v>21</v>
      </c>
      <c r="C9" s="51">
        <f>'PRICED BOQ'!F62</f>
        <v>0</v>
      </c>
      <c r="D9" s="52"/>
      <c r="E9" s="46"/>
    </row>
    <row r="10" spans="1:7" ht="14.25">
      <c r="A10" s="50" t="s">
        <v>11</v>
      </c>
      <c r="B10" s="73" t="s">
        <v>3</v>
      </c>
      <c r="C10" s="51">
        <f>'PRICED BOQ'!F69</f>
        <v>0</v>
      </c>
      <c r="D10" s="52"/>
      <c r="E10" s="46"/>
    </row>
    <row r="11" spans="1:7" ht="14.25">
      <c r="A11" s="50" t="s">
        <v>12</v>
      </c>
      <c r="B11" s="73" t="s">
        <v>86</v>
      </c>
      <c r="C11" s="51">
        <f>'PRICED BOQ'!F80</f>
        <v>0</v>
      </c>
      <c r="D11" s="52"/>
      <c r="E11" s="46"/>
    </row>
    <row r="12" spans="1:7" ht="14.25">
      <c r="A12" s="50" t="s">
        <v>13</v>
      </c>
      <c r="B12" s="73" t="s">
        <v>87</v>
      </c>
      <c r="C12" s="51">
        <f>'PRICED BOQ'!F100</f>
        <v>0</v>
      </c>
      <c r="D12" s="52"/>
      <c r="E12" s="46"/>
    </row>
    <row r="13" spans="1:7" ht="14.25">
      <c r="A13" s="50" t="s">
        <v>77</v>
      </c>
      <c r="B13" s="73" t="s">
        <v>84</v>
      </c>
      <c r="C13" s="51">
        <f>'PRICED BOQ'!F106</f>
        <v>0</v>
      </c>
      <c r="D13" s="52"/>
      <c r="E13" s="46"/>
    </row>
    <row r="14" spans="1:7" ht="15" customHeight="1">
      <c r="A14" s="50" t="s">
        <v>80</v>
      </c>
      <c r="B14" s="73" t="s">
        <v>56</v>
      </c>
      <c r="C14" s="51">
        <f>'PRICED BOQ'!F112</f>
        <v>0</v>
      </c>
      <c r="D14" s="52"/>
      <c r="E14" s="46"/>
    </row>
    <row r="15" spans="1:7" ht="15" customHeight="1">
      <c r="A15" s="50" t="s">
        <v>81</v>
      </c>
      <c r="B15" s="73" t="s">
        <v>23</v>
      </c>
      <c r="C15" s="51">
        <f>'PRICED BOQ'!F119</f>
        <v>0</v>
      </c>
      <c r="D15" s="52"/>
      <c r="E15" s="46"/>
      <c r="F15" s="53"/>
    </row>
    <row r="16" spans="1:7" ht="15">
      <c r="A16" s="50"/>
      <c r="B16" s="54" t="s">
        <v>57</v>
      </c>
      <c r="C16" s="55">
        <f>SUM(C5:C15)</f>
        <v>0</v>
      </c>
      <c r="D16" s="56"/>
      <c r="E16" s="46"/>
    </row>
    <row r="17" spans="1:5" ht="15">
      <c r="A17" s="76" t="s">
        <v>85</v>
      </c>
      <c r="B17" s="77" t="s">
        <v>132</v>
      </c>
      <c r="C17" s="55">
        <f>C16*9%</f>
        <v>0</v>
      </c>
      <c r="D17" s="56"/>
      <c r="E17" s="46"/>
    </row>
    <row r="18" spans="1:5" ht="15">
      <c r="A18" s="76" t="s">
        <v>89</v>
      </c>
      <c r="B18" s="77" t="s">
        <v>91</v>
      </c>
      <c r="C18" s="55">
        <f>C16*5%</f>
        <v>0</v>
      </c>
      <c r="D18" s="56"/>
      <c r="E18" s="46"/>
    </row>
    <row r="19" spans="1:5" ht="15">
      <c r="A19" s="50"/>
      <c r="B19" s="54" t="s">
        <v>58</v>
      </c>
      <c r="C19" s="55">
        <f>C16+C17+C18</f>
        <v>0</v>
      </c>
      <c r="D19" s="56"/>
      <c r="E19" s="46"/>
    </row>
    <row r="21" spans="1:5">
      <c r="A21" s="78" t="s">
        <v>96</v>
      </c>
      <c r="B21" s="78" t="s">
        <v>97</v>
      </c>
      <c r="C21" s="79">
        <f>'PRICED BOQ'!F146</f>
        <v>0</v>
      </c>
    </row>
    <row r="22" spans="1:5">
      <c r="A22" s="78"/>
      <c r="B22" s="78"/>
      <c r="C22" s="78"/>
    </row>
  </sheetData>
  <mergeCells count="1">
    <mergeCell ref="A1:G1"/>
  </mergeCells>
  <phoneticPr fontId="8" type="noConversion"/>
  <pageMargins left="0.75" right="0.75" top="1" bottom="1" header="0.5" footer="0.5"/>
  <pageSetup paperSize="9" orientation="portrait" horizontalDpi="4294967295"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PRICED BOQ</vt:lpstr>
      <vt:lpstr>Boq Abstract</vt:lpstr>
      <vt:lpstr>'PRICED BOQ'!Print_Titles</vt:lpstr>
    </vt:vector>
  </TitlesOfParts>
  <Company>cheralathan associates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lokesh</dc:creator>
  <cp:lastModifiedBy>Karthikeyan </cp:lastModifiedBy>
  <cp:lastPrinted>2013-06-11T06:20:28Z</cp:lastPrinted>
  <dcterms:created xsi:type="dcterms:W3CDTF">2005-06-28T09:27:42Z</dcterms:created>
  <dcterms:modified xsi:type="dcterms:W3CDTF">2013-07-13T12:49:38Z</dcterms:modified>
</cp:coreProperties>
</file>